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19320" windowHeight="7710" activeTab="2"/>
  </bookViews>
  <sheets>
    <sheet name="хавсралт1" sheetId="1" r:id="rId1"/>
    <sheet name="хавсралт2" sheetId="2" r:id="rId2"/>
    <sheet name="хавсралт3" sheetId="4" r:id="rId3"/>
    <sheet name="хавсралт4" sheetId="5" r:id="rId4"/>
  </sheets>
  <calcPr calcId="124519"/>
</workbook>
</file>

<file path=xl/calcChain.xml><?xml version="1.0" encoding="utf-8"?>
<calcChain xmlns="http://schemas.openxmlformats.org/spreadsheetml/2006/main">
  <c r="I319" i="4"/>
  <c r="F319"/>
  <c r="G319"/>
  <c r="H319"/>
  <c r="I309"/>
  <c r="I318"/>
  <c r="F10" i="5"/>
  <c r="G10"/>
  <c r="H10"/>
  <c r="I10"/>
  <c r="E10"/>
  <c r="F361" i="4"/>
  <c r="G361"/>
  <c r="H361"/>
  <c r="I361"/>
  <c r="E361"/>
  <c r="I348"/>
  <c r="I349" s="1"/>
  <c r="H360"/>
  <c r="H359"/>
  <c r="H358"/>
  <c r="H357"/>
  <c r="H356"/>
  <c r="H355"/>
  <c r="H354"/>
  <c r="H353"/>
  <c r="H352"/>
  <c r="H351"/>
  <c r="H350"/>
  <c r="H349"/>
  <c r="H348"/>
  <c r="G350"/>
  <c r="G360"/>
  <c r="G359"/>
  <c r="G358"/>
  <c r="G357"/>
  <c r="G356"/>
  <c r="G355"/>
  <c r="G354"/>
  <c r="G353"/>
  <c r="G352"/>
  <c r="G351"/>
  <c r="G349"/>
  <c r="G348"/>
  <c r="I7" i="5"/>
  <c r="I8"/>
  <c r="I9"/>
  <c r="I6"/>
  <c r="F347" i="4"/>
  <c r="E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47" s="1"/>
  <c r="A322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I350" l="1"/>
  <c r="I351"/>
  <c r="H321"/>
  <c r="I321" s="1"/>
  <c r="H323"/>
  <c r="I323" s="1"/>
  <c r="H325"/>
  <c r="I325" s="1"/>
  <c r="H327"/>
  <c r="I327" s="1"/>
  <c r="H329"/>
  <c r="I329" s="1"/>
  <c r="H331"/>
  <c r="I331" s="1"/>
  <c r="H333"/>
  <c r="I333" s="1"/>
  <c r="H335"/>
  <c r="I335" s="1"/>
  <c r="H337"/>
  <c r="I337" s="1"/>
  <c r="H339"/>
  <c r="I339" s="1"/>
  <c r="H341"/>
  <c r="I341" s="1"/>
  <c r="H343"/>
  <c r="I343" s="1"/>
  <c r="H345"/>
  <c r="I345" s="1"/>
  <c r="H322"/>
  <c r="I322" s="1"/>
  <c r="H324"/>
  <c r="I324" s="1"/>
  <c r="H326"/>
  <c r="I326" s="1"/>
  <c r="H328"/>
  <c r="I328" s="1"/>
  <c r="H330"/>
  <c r="I330" s="1"/>
  <c r="H332"/>
  <c r="I332" s="1"/>
  <c r="H334"/>
  <c r="I334" s="1"/>
  <c r="H336"/>
  <c r="I336" s="1"/>
  <c r="H338"/>
  <c r="I338" s="1"/>
  <c r="H340"/>
  <c r="I340" s="1"/>
  <c r="H342"/>
  <c r="I342" s="1"/>
  <c r="H344"/>
  <c r="I344" s="1"/>
  <c r="H346"/>
  <c r="I346" s="1"/>
  <c r="I353" l="1"/>
  <c r="I354" s="1"/>
  <c r="I352"/>
  <c r="I347"/>
  <c r="H347"/>
  <c r="E319"/>
  <c r="I355" l="1"/>
  <c r="I356" s="1"/>
  <c r="I316"/>
  <c r="I317"/>
  <c r="I310"/>
  <c r="I311"/>
  <c r="I312"/>
  <c r="I313"/>
  <c r="I314"/>
  <c r="I315"/>
  <c r="E121"/>
  <c r="E178"/>
  <c r="E261"/>
  <c r="I357" l="1"/>
  <c r="I358" s="1"/>
  <c r="I359"/>
  <c r="E307"/>
  <c r="H307"/>
  <c r="G306"/>
  <c r="I306" s="1"/>
  <c r="G305"/>
  <c r="I305" s="1"/>
  <c r="G304"/>
  <c r="I304" s="1"/>
  <c r="G303"/>
  <c r="I303" s="1"/>
  <c r="G302"/>
  <c r="I302" s="1"/>
  <c r="G301"/>
  <c r="I301" s="1"/>
  <c r="G300"/>
  <c r="I300" s="1"/>
  <c r="G299"/>
  <c r="I299" s="1"/>
  <c r="G298"/>
  <c r="H297"/>
  <c r="F297"/>
  <c r="E297"/>
  <c r="G296"/>
  <c r="I296" s="1"/>
  <c r="G295"/>
  <c r="I295" s="1"/>
  <c r="G294"/>
  <c r="I294" s="1"/>
  <c r="G293"/>
  <c r="I293" s="1"/>
  <c r="G292"/>
  <c r="I292" s="1"/>
  <c r="G291"/>
  <c r="I291" s="1"/>
  <c r="G290"/>
  <c r="I290" s="1"/>
  <c r="G289"/>
  <c r="I289" s="1"/>
  <c r="G288"/>
  <c r="I288" s="1"/>
  <c r="G287"/>
  <c r="I287" s="1"/>
  <c r="G286"/>
  <c r="I286" s="1"/>
  <c r="G285"/>
  <c r="I285" s="1"/>
  <c r="G284"/>
  <c r="I284" s="1"/>
  <c r="G283"/>
  <c r="I283" s="1"/>
  <c r="I297" s="1"/>
  <c r="H281"/>
  <c r="F281"/>
  <c r="E281"/>
  <c r="G280"/>
  <c r="I280" s="1"/>
  <c r="G279"/>
  <c r="I279" s="1"/>
  <c r="G278"/>
  <c r="I278" s="1"/>
  <c r="G277"/>
  <c r="I277" s="1"/>
  <c r="G276"/>
  <c r="I276" s="1"/>
  <c r="G275"/>
  <c r="I275" s="1"/>
  <c r="G274"/>
  <c r="I274" s="1"/>
  <c r="G273"/>
  <c r="I273" s="1"/>
  <c r="G272"/>
  <c r="I272" s="1"/>
  <c r="G271"/>
  <c r="I271" s="1"/>
  <c r="G270"/>
  <c r="I270" s="1"/>
  <c r="G269"/>
  <c r="I269" s="1"/>
  <c r="G268"/>
  <c r="I268" s="1"/>
  <c r="G267"/>
  <c r="I267" s="1"/>
  <c r="G266"/>
  <c r="I266" s="1"/>
  <c r="G265"/>
  <c r="I265" s="1"/>
  <c r="G264"/>
  <c r="I264" s="1"/>
  <c r="G263"/>
  <c r="I263" s="1"/>
  <c r="H261"/>
  <c r="G261"/>
  <c r="F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J32" i="1"/>
  <c r="H229" i="4"/>
  <c r="G228"/>
  <c r="I228" s="1"/>
  <c r="G227"/>
  <c r="I227" s="1"/>
  <c r="G226"/>
  <c r="I226" s="1"/>
  <c r="G225"/>
  <c r="I225" s="1"/>
  <c r="G224"/>
  <c r="I224" s="1"/>
  <c r="G223"/>
  <c r="I223" s="1"/>
  <c r="G222"/>
  <c r="I222" s="1"/>
  <c r="G221"/>
  <c r="I221" s="1"/>
  <c r="G220"/>
  <c r="I220" s="1"/>
  <c r="G219"/>
  <c r="I219" s="1"/>
  <c r="G218"/>
  <c r="I218" s="1"/>
  <c r="G217"/>
  <c r="I217" s="1"/>
  <c r="G216"/>
  <c r="I216" s="1"/>
  <c r="G215"/>
  <c r="I215" s="1"/>
  <c r="G214"/>
  <c r="I214" s="1"/>
  <c r="G213"/>
  <c r="I213" s="1"/>
  <c r="G212"/>
  <c r="I212" s="1"/>
  <c r="G211"/>
  <c r="I211" s="1"/>
  <c r="G210"/>
  <c r="I210" s="1"/>
  <c r="G209"/>
  <c r="I209" s="1"/>
  <c r="G208"/>
  <c r="E206"/>
  <c r="G205"/>
  <c r="I205" s="1"/>
  <c r="G204"/>
  <c r="I204" s="1"/>
  <c r="G203"/>
  <c r="I203" s="1"/>
  <c r="G202"/>
  <c r="I202" s="1"/>
  <c r="G201"/>
  <c r="I201" s="1"/>
  <c r="G200"/>
  <c r="I200" s="1"/>
  <c r="G199"/>
  <c r="I199" s="1"/>
  <c r="G198"/>
  <c r="I198" s="1"/>
  <c r="G197"/>
  <c r="I197" s="1"/>
  <c r="G196"/>
  <c r="I196" s="1"/>
  <c r="G195"/>
  <c r="I195" s="1"/>
  <c r="G194"/>
  <c r="I194" s="1"/>
  <c r="G193"/>
  <c r="I193" s="1"/>
  <c r="G192"/>
  <c r="I192" s="1"/>
  <c r="G191"/>
  <c r="I191" s="1"/>
  <c r="G190"/>
  <c r="I190" s="1"/>
  <c r="G189"/>
  <c r="I189" s="1"/>
  <c r="G188"/>
  <c r="I188" s="1"/>
  <c r="G187"/>
  <c r="I187" s="1"/>
  <c r="G186"/>
  <c r="I186" s="1"/>
  <c r="G185"/>
  <c r="I185" s="1"/>
  <c r="G184"/>
  <c r="I184" s="1"/>
  <c r="G183"/>
  <c r="I183" s="1"/>
  <c r="G182"/>
  <c r="I182" s="1"/>
  <c r="G181"/>
  <c r="I181" s="1"/>
  <c r="G180"/>
  <c r="I180" s="1"/>
  <c r="I360" l="1"/>
  <c r="I281"/>
  <c r="G307"/>
  <c r="G206"/>
  <c r="G229"/>
  <c r="I229" s="1"/>
  <c r="I261"/>
  <c r="I298"/>
  <c r="I307" s="1"/>
  <c r="G297"/>
  <c r="G281"/>
  <c r="I208"/>
  <c r="E105"/>
  <c r="H178"/>
  <c r="G177"/>
  <c r="I177" s="1"/>
  <c r="G176"/>
  <c r="I176" s="1"/>
  <c r="G175"/>
  <c r="I175" s="1"/>
  <c r="G174"/>
  <c r="I174" s="1"/>
  <c r="G173"/>
  <c r="I173" s="1"/>
  <c r="G172"/>
  <c r="I172" s="1"/>
  <c r="G171"/>
  <c r="I171" s="1"/>
  <c r="G170"/>
  <c r="I170" s="1"/>
  <c r="G169"/>
  <c r="I169" s="1"/>
  <c r="G168"/>
  <c r="I168" s="1"/>
  <c r="G167"/>
  <c r="I167" s="1"/>
  <c r="G166"/>
  <c r="I166" s="1"/>
  <c r="G165"/>
  <c r="I165" s="1"/>
  <c r="G164"/>
  <c r="I164" s="1"/>
  <c r="G163"/>
  <c r="I163" s="1"/>
  <c r="G162"/>
  <c r="I162" s="1"/>
  <c r="G161"/>
  <c r="I161" s="1"/>
  <c r="G160"/>
  <c r="I160" s="1"/>
  <c r="G159"/>
  <c r="I159" s="1"/>
  <c r="G158"/>
  <c r="I158" s="1"/>
  <c r="G157"/>
  <c r="I157" s="1"/>
  <c r="G156"/>
  <c r="I156" s="1"/>
  <c r="G155"/>
  <c r="I155" s="1"/>
  <c r="G154"/>
  <c r="I154" s="1"/>
  <c r="G153"/>
  <c r="I153" s="1"/>
  <c r="G152"/>
  <c r="I152" s="1"/>
  <c r="G151"/>
  <c r="I151" s="1"/>
  <c r="G150"/>
  <c r="I150" s="1"/>
  <c r="G149"/>
  <c r="I149" s="1"/>
  <c r="G148"/>
  <c r="I148" s="1"/>
  <c r="G147"/>
  <c r="I147" s="1"/>
  <c r="G146"/>
  <c r="I146" s="1"/>
  <c r="G145"/>
  <c r="I145" s="1"/>
  <c r="G144"/>
  <c r="I144" s="1"/>
  <c r="G143"/>
  <c r="I143" s="1"/>
  <c r="G142"/>
  <c r="I142" s="1"/>
  <c r="G141"/>
  <c r="I141" s="1"/>
  <c r="G140"/>
  <c r="I140" s="1"/>
  <c r="G139"/>
  <c r="I139" s="1"/>
  <c r="G138"/>
  <c r="I138" s="1"/>
  <c r="G137"/>
  <c r="I137" s="1"/>
  <c r="G136"/>
  <c r="I136" s="1"/>
  <c r="G135"/>
  <c r="I135" s="1"/>
  <c r="G134"/>
  <c r="I134" s="1"/>
  <c r="G133"/>
  <c r="I133" s="1"/>
  <c r="G132"/>
  <c r="I132" s="1"/>
  <c r="G131"/>
  <c r="I131" s="1"/>
  <c r="G130"/>
  <c r="I130" s="1"/>
  <c r="G129"/>
  <c r="I129" s="1"/>
  <c r="G128"/>
  <c r="I128" s="1"/>
  <c r="G127"/>
  <c r="I127" s="1"/>
  <c r="G126"/>
  <c r="I126" s="1"/>
  <c r="G125"/>
  <c r="I125" s="1"/>
  <c r="G124"/>
  <c r="I124" s="1"/>
  <c r="G123"/>
  <c r="I123" s="1"/>
  <c r="G122"/>
  <c r="H121"/>
  <c r="G120"/>
  <c r="I120" s="1"/>
  <c r="G119"/>
  <c r="I119" s="1"/>
  <c r="G118"/>
  <c r="I118" s="1"/>
  <c r="G117"/>
  <c r="I117" s="1"/>
  <c r="G116"/>
  <c r="I116" s="1"/>
  <c r="G115"/>
  <c r="I115" s="1"/>
  <c r="G114"/>
  <c r="I114" s="1"/>
  <c r="G113"/>
  <c r="I113" s="1"/>
  <c r="G112"/>
  <c r="I112" s="1"/>
  <c r="G111"/>
  <c r="I111" s="1"/>
  <c r="G110"/>
  <c r="I110" s="1"/>
  <c r="G109"/>
  <c r="I109" s="1"/>
  <c r="G108"/>
  <c r="I108" s="1"/>
  <c r="G107"/>
  <c r="I107" s="1"/>
  <c r="G106"/>
  <c r="I106" s="1"/>
  <c r="H105"/>
  <c r="G104"/>
  <c r="I104" s="1"/>
  <c r="G103"/>
  <c r="I103" s="1"/>
  <c r="G102"/>
  <c r="I102" s="1"/>
  <c r="G101"/>
  <c r="I101" s="1"/>
  <c r="G100"/>
  <c r="I100" s="1"/>
  <c r="G99"/>
  <c r="I99" s="1"/>
  <c r="G98"/>
  <c r="I98" s="1"/>
  <c r="G97"/>
  <c r="I97" s="1"/>
  <c r="G96"/>
  <c r="I96" s="1"/>
  <c r="G95"/>
  <c r="I95" s="1"/>
  <c r="G94"/>
  <c r="G93"/>
  <c r="G92"/>
  <c r="I92" s="1"/>
  <c r="G91"/>
  <c r="I91" s="1"/>
  <c r="G90"/>
  <c r="I90" s="1"/>
  <c r="G89"/>
  <c r="I89" s="1"/>
  <c r="G88"/>
  <c r="I88" s="1"/>
  <c r="G87"/>
  <c r="G86"/>
  <c r="I86" s="1"/>
  <c r="G85"/>
  <c r="I85" s="1"/>
  <c r="G84"/>
  <c r="I84" s="1"/>
  <c r="G83"/>
  <c r="I83" s="1"/>
  <c r="G82"/>
  <c r="I82" s="1"/>
  <c r="G81"/>
  <c r="I81" s="1"/>
  <c r="G80"/>
  <c r="I80" s="1"/>
  <c r="G79"/>
  <c r="I79" s="1"/>
  <c r="G78"/>
  <c r="I78" s="1"/>
  <c r="G77"/>
  <c r="I77" s="1"/>
  <c r="G76"/>
  <c r="I76" s="1"/>
  <c r="G75"/>
  <c r="I75" s="1"/>
  <c r="G74"/>
  <c r="I74" s="1"/>
  <c r="G73"/>
  <c r="I73" s="1"/>
  <c r="G72"/>
  <c r="I72" s="1"/>
  <c r="G71"/>
  <c r="I71" s="1"/>
  <c r="G70"/>
  <c r="I70" s="1"/>
  <c r="G69"/>
  <c r="I69" s="1"/>
  <c r="G68"/>
  <c r="I68" s="1"/>
  <c r="G67"/>
  <c r="I67" s="1"/>
  <c r="G66"/>
  <c r="I66" s="1"/>
  <c r="G65"/>
  <c r="I65" s="1"/>
  <c r="G64"/>
  <c r="I64" s="1"/>
  <c r="G63"/>
  <c r="I63" s="1"/>
  <c r="G62"/>
  <c r="I62" s="1"/>
  <c r="G61"/>
  <c r="G60"/>
  <c r="I60" s="1"/>
  <c r="G59"/>
  <c r="I59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G50"/>
  <c r="I50" s="1"/>
  <c r="G49"/>
  <c r="I49" s="1"/>
  <c r="G48"/>
  <c r="I48" s="1"/>
  <c r="G47"/>
  <c r="I47" s="1"/>
  <c r="G46"/>
  <c r="I46" s="1"/>
  <c r="G45"/>
  <c r="I45" s="1"/>
  <c r="G44"/>
  <c r="I44" s="1"/>
  <c r="G43"/>
  <c r="I43" s="1"/>
  <c r="G42"/>
  <c r="I42" s="1"/>
  <c r="G41"/>
  <c r="I41" s="1"/>
  <c r="G40"/>
  <c r="I40" s="1"/>
  <c r="G39"/>
  <c r="I39" s="1"/>
  <c r="G38"/>
  <c r="I38" s="1"/>
  <c r="G37"/>
  <c r="I37" s="1"/>
  <c r="G36"/>
  <c r="I36" s="1"/>
  <c r="G35"/>
  <c r="I35" s="1"/>
  <c r="G34"/>
  <c r="I34" s="1"/>
  <c r="G33"/>
  <c r="I33" s="1"/>
  <c r="G32"/>
  <c r="I32" s="1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J15" i="1"/>
  <c r="G178" i="4" l="1"/>
  <c r="I122"/>
  <c r="I178" s="1"/>
  <c r="I121"/>
  <c r="I105"/>
  <c r="G105"/>
  <c r="G121"/>
  <c r="J6" i="1" l="1"/>
</calcChain>
</file>

<file path=xl/sharedStrings.xml><?xml version="1.0" encoding="utf-8"?>
<sst xmlns="http://schemas.openxmlformats.org/spreadsheetml/2006/main" count="1315" uniqueCount="475">
  <si>
    <t>№</t>
  </si>
  <si>
    <t>Ашиглалтанд орсон огноо</t>
  </si>
  <si>
    <t>Гарал үүсэл</t>
  </si>
  <si>
    <t>Зориулалт</t>
  </si>
  <si>
    <t>Тоо хэмжээ</t>
  </si>
  <si>
    <t>Үлдэгдэл өртөг</t>
  </si>
  <si>
    <t>Шийдвэрлэсэн</t>
  </si>
  <si>
    <t xml:space="preserve">                 тогтоолын 1 дүгээр хавсралт</t>
  </si>
  <si>
    <t xml:space="preserve">Бүгд үнэ </t>
  </si>
  <si>
    <t xml:space="preserve">Нэг бүрийн үнэ </t>
  </si>
  <si>
    <t>Хуримтлагдсан элэгдэл</t>
  </si>
  <si>
    <t>Актлах</t>
  </si>
  <si>
    <t xml:space="preserve">                 тогтоолын 2 дугаар хавсралт</t>
  </si>
  <si>
    <t>Тээврийн хэрэгсэлийн нэр /марк/</t>
  </si>
  <si>
    <t>Япон</t>
  </si>
  <si>
    <t>Орос</t>
  </si>
  <si>
    <t>Суудал</t>
  </si>
  <si>
    <t>Худалдах</t>
  </si>
  <si>
    <t>Худалдах доод үнэ</t>
  </si>
  <si>
    <t>Ачаа</t>
  </si>
  <si>
    <t>Хятад</t>
  </si>
  <si>
    <t>Солонгос</t>
  </si>
  <si>
    <t>Хөрөнгийн нэр</t>
  </si>
  <si>
    <t xml:space="preserve">Зориулалт </t>
  </si>
  <si>
    <t>Тоо ширхэг</t>
  </si>
  <si>
    <t>Нэг бүрийн үнэ</t>
  </si>
  <si>
    <t>Нийт үнэ</t>
  </si>
  <si>
    <t xml:space="preserve">                 тогтоолын 3 дугаар хавсралт</t>
  </si>
  <si>
    <t>Шар ширээ</t>
  </si>
  <si>
    <t>Тусгай</t>
  </si>
  <si>
    <t xml:space="preserve">                   Аймгийн ИТХ-ын Тэргүүлэгчдийн  2019 оны </t>
  </si>
  <si>
    <t xml:space="preserve">                 11 дүгээр сарын    -ны өдрийн _____ тоот</t>
  </si>
  <si>
    <t>НЭГДСЭН ЭМНЭЛЭГ</t>
  </si>
  <si>
    <t>Ниссан Dong feng</t>
  </si>
  <si>
    <t>Тоёота Хайсе 73-98 ТӨВ</t>
  </si>
  <si>
    <t>ЦАГДААГИЙН ГАЗАР</t>
  </si>
  <si>
    <t>Карина 00-01 ТӨА</t>
  </si>
  <si>
    <t>Аксент 01-02 ТӨВ</t>
  </si>
  <si>
    <t>Шевролет айво 40-62 УНБ</t>
  </si>
  <si>
    <t xml:space="preserve">Аксент </t>
  </si>
  <si>
    <t>Соната-6</t>
  </si>
  <si>
    <t>2010.10.01</t>
  </si>
  <si>
    <t>2009.11.01</t>
  </si>
  <si>
    <t>2010.09.01</t>
  </si>
  <si>
    <t>2015.02.01</t>
  </si>
  <si>
    <t>2016.10.01</t>
  </si>
  <si>
    <t>2016.11.22</t>
  </si>
  <si>
    <t>2015.12.01</t>
  </si>
  <si>
    <t>2012.07.23</t>
  </si>
  <si>
    <t>Мотоцикл</t>
  </si>
  <si>
    <t>Сэлбэгээр ашиглах</t>
  </si>
  <si>
    <t>БАЯН-ЖАРГАЛАН СУМЫН ЗДТГ</t>
  </si>
  <si>
    <t>2007.03.30</t>
  </si>
  <si>
    <t>2011.11.11</t>
  </si>
  <si>
    <t>2011.11.01</t>
  </si>
  <si>
    <t>Ланд круйзер-80 76-55 ТӨА</t>
  </si>
  <si>
    <t>Соната 23-78 ТӨВ</t>
  </si>
  <si>
    <t>КАМА 17-25 ТӨВ</t>
  </si>
  <si>
    <t>МӨНГӨНМОРЬТ СУМЫН ЗДТГ</t>
  </si>
  <si>
    <t>Хадлангийн трактор</t>
  </si>
  <si>
    <t>2010.03.01</t>
  </si>
  <si>
    <t>2007.11.30</t>
  </si>
  <si>
    <t>2011.11.10</t>
  </si>
  <si>
    <t>2009.10.01</t>
  </si>
  <si>
    <t>БАЯНХАНГАЙ СУМЫН ЗДТГ</t>
  </si>
  <si>
    <t>УАЗ-469 64-77 ТӨА</t>
  </si>
  <si>
    <t>2008.01.01</t>
  </si>
  <si>
    <t>ХУДАЛДАХ ТЭЭВРИЙН ХЭРЭГСЭЛ</t>
  </si>
  <si>
    <t>АКТАЛЖ УСТГАХ БАРИЛГА</t>
  </si>
  <si>
    <t>МӨНГӨНМОРЬТ СУМЫН ЭМТ</t>
  </si>
  <si>
    <t>Барилга байгууламжийн нэр</t>
  </si>
  <si>
    <t>Моорог</t>
  </si>
  <si>
    <t>2003.07.01</t>
  </si>
  <si>
    <t>Барилгын хийц</t>
  </si>
  <si>
    <t xml:space="preserve">Суурь </t>
  </si>
  <si>
    <t>Шал</t>
  </si>
  <si>
    <t>Хана</t>
  </si>
  <si>
    <t>Дээвэр</t>
  </si>
  <si>
    <t>Мод</t>
  </si>
  <si>
    <t>Камма 52-38 ТӨВ</t>
  </si>
  <si>
    <t>Ниссан Санни 99-27 ТӨА</t>
  </si>
  <si>
    <t>Ланд круйзер-80 57-58 ТӨВ</t>
  </si>
  <si>
    <t>Кварц ОРК-21</t>
  </si>
  <si>
    <t>Эмнэлэг</t>
  </si>
  <si>
    <t>Волна аппарат</t>
  </si>
  <si>
    <t>Микроскоп</t>
  </si>
  <si>
    <t>Том кило</t>
  </si>
  <si>
    <t>Негатоскоп</t>
  </si>
  <si>
    <t>Кресло лор</t>
  </si>
  <si>
    <t>Тєрєхийн ор</t>
  </si>
  <si>
    <t>Кварц /хана/</t>
  </si>
  <si>
    <t>Центрофуг /ОП-8/</t>
  </si>
  <si>
    <t xml:space="preserve">Хагалгааны набор  </t>
  </si>
  <si>
    <t>Жин</t>
  </si>
  <si>
    <t>Термостат /56градус/</t>
  </si>
  <si>
    <t>Кресло стоматологи /хїїхдийн/</t>
  </si>
  <si>
    <t>Кресло генекологи</t>
  </si>
  <si>
    <t>Хїїхдийн хил</t>
  </si>
  <si>
    <t>Нярайн шарлагын гэрэл</t>
  </si>
  <si>
    <t>Суурин рентген аппарат</t>
  </si>
  <si>
    <t>Электрон жин</t>
  </si>
  <si>
    <t>Лабораторийн ширээ</t>
  </si>
  <si>
    <t>Шїдний наборын нїдтэй шїїгээ</t>
  </si>
  <si>
    <t>Фото танк</t>
  </si>
  <si>
    <t>Сущильный шкаф</t>
  </si>
  <si>
    <t>Хїчилтєрєгчийн концентратори</t>
  </si>
  <si>
    <t>Хагалгааны гэрэл</t>
  </si>
  <si>
    <t>Гагнагч аппарат</t>
  </si>
  <si>
    <t>Зєєврийн бор машин</t>
  </si>
  <si>
    <t>Електрофорезийн аппарат</t>
  </si>
  <si>
    <t>Кварцийн гэрэл</t>
  </si>
  <si>
    <t xml:space="preserve">Отсос </t>
  </si>
  <si>
    <t>Инфузомат</t>
  </si>
  <si>
    <t>Тог тохируулагч</t>
  </si>
  <si>
    <t>Эмчилгээний тэргэнцэр</t>
  </si>
  <si>
    <t>Ростиметртой кило</t>
  </si>
  <si>
    <t>Шилний набор</t>
  </si>
  <si>
    <t>Рентген трубка</t>
  </si>
  <si>
    <t>Електрокогуляци</t>
  </si>
  <si>
    <t>Сэхээний ор</t>
  </si>
  <si>
    <t>Хїчил тєрєгчийн аппарат</t>
  </si>
  <si>
    <t>Цахилгаан отсос /DX-A/</t>
  </si>
  <si>
    <t>Термостат /37градус/</t>
  </si>
  <si>
    <t>Офтельмоскоп</t>
  </si>
  <si>
    <t>Ростиметртэй том хил</t>
  </si>
  <si>
    <t>УВЧ-70 аппарат</t>
  </si>
  <si>
    <t>Телевизийн суурь</t>
  </si>
  <si>
    <t>DVD тоглуулагч</t>
  </si>
  <si>
    <t>Фунциональ ор</t>
  </si>
  <si>
    <t>Нярайн дулаацуулагч гэрэл</t>
  </si>
  <si>
    <t xml:space="preserve">Термостат  </t>
  </si>
  <si>
    <t>Ларенгоскоп</t>
  </si>
  <si>
    <t>Универсаль дриллийн иж бїрдэл</t>
  </si>
  <si>
    <t>СЭЭ монитор</t>
  </si>
  <si>
    <t>Хараа шалгадаг таблищ</t>
  </si>
  <si>
    <t>Ларегоскоп / сєхдєг /</t>
  </si>
  <si>
    <t>Автомат шахуурга /систеийн /</t>
  </si>
  <si>
    <t>Автомат шахуурга /тариурын /</t>
  </si>
  <si>
    <t>Шїдний жижиг автоклав</t>
  </si>
  <si>
    <t>Хагалгааны єрєєний гар угаах угаалтуур</t>
  </si>
  <si>
    <t>Ариутгагч шїїгээ</t>
  </si>
  <si>
    <t>Євчтєний монитор</t>
  </si>
  <si>
    <t>Эмэгтэйчїїдийн їзлэгийн ор</t>
  </si>
  <si>
    <t>Мэс заслын ор</t>
  </si>
  <si>
    <t>Эх ургийн монитор</t>
  </si>
  <si>
    <t>Эх барих мэс заслын багаж тєхєєрємж</t>
  </si>
  <si>
    <t>Автоклав автомат</t>
  </si>
  <si>
    <t>Хїчилтєрєгч єтгєрїїлэгч</t>
  </si>
  <si>
    <t>Биохимийн анализатор</t>
  </si>
  <si>
    <t>Эмийн шїїгээ</t>
  </si>
  <si>
    <t>Хэт єндєр давтамжын эмчилгээний аппарат</t>
  </si>
  <si>
    <t>Хэт улаан туяа эмчилгээний аппарат</t>
  </si>
  <si>
    <t>Тогтмолгїйдлийн эмчилгээний аппарат</t>
  </si>
  <si>
    <t xml:space="preserve">Ус нэрэгч   </t>
  </si>
  <si>
    <t>Том хїний єндєр жин хэмжигч</t>
  </si>
  <si>
    <t>Хїїхдийн єндєр жин хэмжигч</t>
  </si>
  <si>
    <t>Жижиг мэс заслын багажны иж бїрдэл</t>
  </si>
  <si>
    <t>Анхны тусламжийн иж бїрдэл</t>
  </si>
  <si>
    <t>Нярайн элетрон жин</t>
  </si>
  <si>
    <t>Зєєврийн кварц</t>
  </si>
  <si>
    <t xml:space="preserve">Оллоо GPS жижиг </t>
  </si>
  <si>
    <t>Оллоо GPS</t>
  </si>
  <si>
    <t>Ариутгалын хатаах шїїгээ</t>
  </si>
  <si>
    <t>Микроскоп omano</t>
  </si>
  <si>
    <t>Нярайн пульсоксиметр</t>
  </si>
  <si>
    <t xml:space="preserve">Автоклав 18 л /ИТХ-Музей/ </t>
  </si>
  <si>
    <t>Оёдлын машин</t>
  </si>
  <si>
    <t>2009-09-21</t>
  </si>
  <si>
    <t>HP 1018 принтер 08.03.06</t>
  </si>
  <si>
    <t>2008-05-21</t>
  </si>
  <si>
    <t>бичиг хэрэг</t>
  </si>
  <si>
    <t>Canon 2018 хэвлэгч</t>
  </si>
  <si>
    <t>2008-03-06</t>
  </si>
  <si>
    <t>Camera иж бїрэн</t>
  </si>
  <si>
    <t>2015-12-23</t>
  </si>
  <si>
    <t>Касс принтер</t>
  </si>
  <si>
    <t>Дуудагч 2012,12,26</t>
  </si>
  <si>
    <t>2012-12-26</t>
  </si>
  <si>
    <t>Порцессор DeII-PT-OPT3010 13.07.24</t>
  </si>
  <si>
    <t xml:space="preserve">Компьютер /Хаан банк/     </t>
  </si>
  <si>
    <t>2011-06-29</t>
  </si>
  <si>
    <t>UTP cable /Cat6/</t>
  </si>
  <si>
    <t>2015-10-09</t>
  </si>
  <si>
    <t>RG-45 connector (box)</t>
  </si>
  <si>
    <t>1982-01-01</t>
  </si>
  <si>
    <t>Зураасан код хэвлэх цаас боодолтой</t>
  </si>
  <si>
    <t>2016-10-13</t>
  </si>
  <si>
    <t xml:space="preserve">Ор саарал тємєр </t>
  </si>
  <si>
    <t>2014-05-05</t>
  </si>
  <si>
    <t>Өвчтөн</t>
  </si>
  <si>
    <t>Спикер 2012,12,26</t>
  </si>
  <si>
    <t>ЭМГ персналь комьпютер /PC/</t>
  </si>
  <si>
    <t>2008-12-20</t>
  </si>
  <si>
    <t>ЭМГ персналь комьпютер /PC/ мэс, дотор</t>
  </si>
  <si>
    <t>Нийт дүн</t>
  </si>
  <si>
    <t>АКТЛАХ ТАВИЛГА, ТОНОГ ТӨХӨӨРӨМЖ</t>
  </si>
  <si>
    <t xml:space="preserve"> НЭГДСЭН ЭМНЭЛЭГ</t>
  </si>
  <si>
    <t>1 тумбочкатай ширээ</t>
  </si>
  <si>
    <t>Бичиг хэрэг</t>
  </si>
  <si>
    <t>14 и єнгєт зурагт</t>
  </si>
  <si>
    <t>2 тумбочкатай ширээ</t>
  </si>
  <si>
    <t>2 тумбочкатай ширээ Энхбаатар</t>
  </si>
  <si>
    <t>6 нїдтэй эмийн шкаф</t>
  </si>
  <si>
    <t>SONY 29и зурагт</t>
  </si>
  <si>
    <t>Євчтєний ор хавдар</t>
  </si>
  <si>
    <t>Євчтєний ор ширээ</t>
  </si>
  <si>
    <t>Эм хадгалах</t>
  </si>
  <si>
    <t>АС-120 тек 09.03.02</t>
  </si>
  <si>
    <t>Бичгийн сейф Эхнбаатар</t>
  </si>
  <si>
    <t>Босоо шкаф</t>
  </si>
  <si>
    <t>Диван /румын/</t>
  </si>
  <si>
    <t>Дуслын штатив</t>
  </si>
  <si>
    <t>Компьютерийн штрээ</t>
  </si>
  <si>
    <t>Комьптерийн ширээ 2012.12</t>
  </si>
  <si>
    <t>эмнэлэг</t>
  </si>
  <si>
    <t>Лабораторийн эргэдэг сандал</t>
  </si>
  <si>
    <t>Мебель шар хувцас шкаф</t>
  </si>
  <si>
    <t>Менежер сандал</t>
  </si>
  <si>
    <t>Минск F 16</t>
  </si>
  <si>
    <t>аж ахуйн</t>
  </si>
  <si>
    <t>Модор ор шар/ матрас/10.11.13</t>
  </si>
  <si>
    <t>Никель хєлтэй сандал 12,8,30</t>
  </si>
  <si>
    <t>Оекан хєргєгч</t>
  </si>
  <si>
    <t>Оюутны парт</t>
  </si>
  <si>
    <t>РВ-1500 ширээ</t>
  </si>
  <si>
    <t xml:space="preserve">Саарал ширээ </t>
  </si>
  <si>
    <t>Сандал ин2 Оч/бат Баярцэцэг</t>
  </si>
  <si>
    <t>Тємєр хєлтэй сандал мэс засал</t>
  </si>
  <si>
    <t>Тех</t>
  </si>
  <si>
    <t xml:space="preserve">Том хїний тэргэнцэр </t>
  </si>
  <si>
    <t>Хєргєгч зил</t>
  </si>
  <si>
    <t>Хїрэн кушетик</t>
  </si>
  <si>
    <t>Хїрэн хар ширээ  /н/</t>
  </si>
  <si>
    <t>Хїрэн хар ширээ  /цалин/</t>
  </si>
  <si>
    <t>Хїрэн ширээ</t>
  </si>
  <si>
    <t>Хувцас шкаф</t>
  </si>
  <si>
    <t>Хувцасны 3 хаалгатай шкаф</t>
  </si>
  <si>
    <t>Хурлын ширээ</t>
  </si>
  <si>
    <t>Шилэн нїїртэй шкаф</t>
  </si>
  <si>
    <t>Шинжилгээний ширээ</t>
  </si>
  <si>
    <t>Ширээ/Солонгос 09.09.30/</t>
  </si>
  <si>
    <t>Хюьндай аксент</t>
  </si>
  <si>
    <t>Хьюндай элентра</t>
  </si>
  <si>
    <t>УАЗ-469 94-98 УБС</t>
  </si>
  <si>
    <t>УАЗ Фургон 81-00 ТӨА</t>
  </si>
  <si>
    <t>2013.05.01</t>
  </si>
  <si>
    <t>2013.05.16</t>
  </si>
  <si>
    <t>2015.11.28</t>
  </si>
  <si>
    <t>Шийдвэрлэсэн нь</t>
  </si>
  <si>
    <t xml:space="preserve">Буйдан /Солонгос </t>
  </si>
  <si>
    <t xml:space="preserve">                     </t>
  </si>
  <si>
    <t>Байгууллагын үнийн санал</t>
  </si>
  <si>
    <t>Сейф</t>
  </si>
  <si>
    <t>Албан хэрэгцээ</t>
  </si>
  <si>
    <t>Сейф /ТАЗГ/</t>
  </si>
  <si>
    <t>Менежер хар сандал</t>
  </si>
  <si>
    <t>хар төмөр сандал</t>
  </si>
  <si>
    <t>хар сандал /ТАЗГ/</t>
  </si>
  <si>
    <t>Сандал</t>
  </si>
  <si>
    <t>сандал /ТАЗГ/</t>
  </si>
  <si>
    <t>түшлэгтэй хар сандал</t>
  </si>
  <si>
    <t>тумбочик /ТАЗГ/</t>
  </si>
  <si>
    <t>дугуйтай томбучик /ТАЗГ/</t>
  </si>
  <si>
    <t>Шаргал ширээ /ТАЗГ/</t>
  </si>
  <si>
    <t>ширээ /ТАЗГ/</t>
  </si>
  <si>
    <t>Угтвар ширээ /ТАЗГ/</t>
  </si>
  <si>
    <t>Сэтгүүлийн ширээ /ТАЗГ/</t>
  </si>
  <si>
    <t>Хурлын ширээ /ТАЗГ/</t>
  </si>
  <si>
    <t>Бичгийн ширээ</t>
  </si>
  <si>
    <t>Компьютерийн ширээ</t>
  </si>
  <si>
    <t>Тавилга аж ахуй эд хогшил</t>
  </si>
  <si>
    <t>Люминатор</t>
  </si>
  <si>
    <t>Скайнер А3</t>
  </si>
  <si>
    <t>Нөүтбүүк</t>
  </si>
  <si>
    <t>Компьютер /Dell optiflex380/</t>
  </si>
  <si>
    <t>принтер</t>
  </si>
  <si>
    <t>Принтер /ТАЗГ/</t>
  </si>
  <si>
    <t>Процессор</t>
  </si>
  <si>
    <t>Дэлгэц /LCD/</t>
  </si>
  <si>
    <t>Дэлгэц Асеr /ТАЗГ/</t>
  </si>
  <si>
    <t>Компьютер</t>
  </si>
  <si>
    <t>Компьютер /ТАЗГ/</t>
  </si>
  <si>
    <t>Зургийн аппарат /ТАЗГ/</t>
  </si>
  <si>
    <t>Процессор /ТАЗГ/</t>
  </si>
  <si>
    <t>Проектор</t>
  </si>
  <si>
    <t>Машин тоног төхөөрөмжийн дүн</t>
  </si>
  <si>
    <t>АЙМГИЙН ЗДТГ</t>
  </si>
  <si>
    <t>22</t>
  </si>
  <si>
    <t>ЛҮН СУМЫН ЗДТГ</t>
  </si>
  <si>
    <t>Ланд круйкер-80 16-88 ТӨВ</t>
  </si>
  <si>
    <t>2011.07.28</t>
  </si>
  <si>
    <t>Дижитал аппарат самсунг</t>
  </si>
  <si>
    <t>Албан хэрэгцээнд</t>
  </si>
  <si>
    <t>Компьютер /Dell/</t>
  </si>
  <si>
    <t>2008.12.31</t>
  </si>
  <si>
    <t>ХЭАБайцаагчийн багаж Зөөврийн |компьютер</t>
  </si>
  <si>
    <t>2008.12.30</t>
  </si>
  <si>
    <t>Асер</t>
  </si>
  <si>
    <t>2009.10.30</t>
  </si>
  <si>
    <t xml:space="preserve">Дижитал аппарат </t>
  </si>
  <si>
    <t>Зөөврийн компьютер</t>
  </si>
  <si>
    <t>2010.12.10</t>
  </si>
  <si>
    <t>Компьютер nootvook sony</t>
  </si>
  <si>
    <t xml:space="preserve">Дижитал аппарат  </t>
  </si>
  <si>
    <t>Скайнер</t>
  </si>
  <si>
    <t>2011.07.06</t>
  </si>
  <si>
    <t>Филтер</t>
  </si>
  <si>
    <t>2011.09.08</t>
  </si>
  <si>
    <t>Автомат берютка SN6209</t>
  </si>
  <si>
    <t>2012.12.05</t>
  </si>
  <si>
    <t>Автомат берютка SN6210</t>
  </si>
  <si>
    <t>2012.12.06</t>
  </si>
  <si>
    <t>Аналитик жин WT2200</t>
  </si>
  <si>
    <t>сокслетын аппарат TZH</t>
  </si>
  <si>
    <t>Лазер метр</t>
  </si>
  <si>
    <t>2012.12.12</t>
  </si>
  <si>
    <t>Видио камер Canon FS400</t>
  </si>
  <si>
    <t>компьютер DELL</t>
  </si>
  <si>
    <t>Суурин компьютер</t>
  </si>
  <si>
    <t>2013.01.09</t>
  </si>
  <si>
    <t>Канон Toshiba 2505 studio</t>
  </si>
  <si>
    <t>pH метр</t>
  </si>
  <si>
    <t>Цаг бүртгэлийн программ хангамж</t>
  </si>
  <si>
    <t>[Компьютер вGR</t>
  </si>
  <si>
    <t>Дижитал аппарат BGR</t>
  </si>
  <si>
    <t>2011.03.30</t>
  </si>
  <si>
    <t>Видио камер</t>
  </si>
  <si>
    <t>Компьютер Lenovo BGR</t>
  </si>
  <si>
    <t>2008.12.01</t>
  </si>
  <si>
    <t xml:space="preserve"> тоос сорогч</t>
  </si>
  <si>
    <t>Зургийн аппарат</t>
  </si>
  <si>
    <t>нийт дүн</t>
  </si>
  <si>
    <t>МЭРГЭЖЛИЙН ХЯНАЛТЫН ГАЗАР</t>
  </si>
  <si>
    <t>Дижитал зургийн  аппарат</t>
  </si>
  <si>
    <t>Áàðèìò ¿äýã÷</t>
  </si>
  <si>
    <t>2012.12.02</t>
  </si>
  <si>
    <t>Çóðãèéí àïïàðàò SONY</t>
  </si>
  <si>
    <t>2008.01.04</t>
  </si>
  <si>
    <t>Êîìïüþòåð dell Ñýòãýë ç¿é÷</t>
  </si>
  <si>
    <t>2008.12.26</t>
  </si>
  <si>
    <t>Xerox õýâëýã÷ çààìàð</t>
  </si>
  <si>
    <t>2010.09.06</t>
  </si>
  <si>
    <t>Dell êîìïüþòåð õ¿¿õäèéí áàéöààã÷</t>
  </si>
  <si>
    <t>2010.12.01</t>
  </si>
  <si>
    <t>Êîìïüþòåð Acer</t>
  </si>
  <si>
    <t>ÌODEM CNR 680 W</t>
  </si>
  <si>
    <t>2011.12.27</t>
  </si>
  <si>
    <t>Êîìïüþòåð  i3</t>
  </si>
  <si>
    <t>2013.09.16</t>
  </si>
  <si>
    <t>Òîøèáà óãààëãûí ìàøèí 32 ð 1300</t>
  </si>
  <si>
    <t>2013.12.22</t>
  </si>
  <si>
    <t xml:space="preserve">Áàðèìò ¿äýã÷ öàãààí </t>
  </si>
  <si>
    <t>2014.09.24</t>
  </si>
  <si>
    <t>Áýëýí áóñ òîðãóóëèéí ìàøèí /police reade</t>
  </si>
  <si>
    <t>Áýëýí áóñ òîðãóóëèéí ìàøèíû õýâëýã÷</t>
  </si>
  <si>
    <t>17" Flat компьютер</t>
  </si>
  <si>
    <t>6/20/2008</t>
  </si>
  <si>
    <t>Тошиба 46 инч ЛСД</t>
  </si>
  <si>
    <t>9/30/2008</t>
  </si>
  <si>
    <t xml:space="preserve">Єсгєгч 12 каналтай </t>
  </si>
  <si>
    <t>Диффузер</t>
  </si>
  <si>
    <t>Øàëãàõ áàãàæ l-760 /óòàñ/</t>
  </si>
  <si>
    <t>2017.12.31</t>
  </si>
  <si>
    <t>Øàëãàõ áàãàæíû õýâëýã÷</t>
  </si>
  <si>
    <t>2019.12.31</t>
  </si>
  <si>
    <t>АЙМГИЙН ЦАГДААГИЙН ГАЗАР</t>
  </si>
  <si>
    <t>Ñàíäàë</t>
  </si>
  <si>
    <t>Òàñàëãààíû òàâèëãà</t>
  </si>
  <si>
    <t>1999.10.01</t>
  </si>
  <si>
    <t>Òîõîéâ÷ã¿é ñàíäàë</t>
  </si>
  <si>
    <t>2006.12.10</t>
  </si>
  <si>
    <t>Õÿòàä äàí øàð ñåéô</t>
  </si>
  <si>
    <t>1999.01.01</t>
  </si>
  <si>
    <t>Øèðýý</t>
  </si>
  <si>
    <t>Õîñ øèðýý</t>
  </si>
  <si>
    <t>2008.06.20</t>
  </si>
  <si>
    <t xml:space="preserve">Æèæèã ñàíäàë Çààìàð </t>
  </si>
  <si>
    <t xml:space="preserve">Òàìºð õºëòýé ñàíäàë çààìàð </t>
  </si>
  <si>
    <t>Õàð ñàíäàë çààìàð</t>
  </si>
  <si>
    <t>¯ðãýëæ ñàíäàë çààìàð æèæ¿¿ð</t>
  </si>
  <si>
    <t>Ñàíäàë ìñïï-300</t>
  </si>
  <si>
    <t>2012.12.11</t>
  </si>
  <si>
    <t xml:space="preserve">Ñàíäàë      </t>
  </si>
  <si>
    <t>2013.12.27</t>
  </si>
  <si>
    <t>Ñàíäàë ò¿øëýãòýé  ýðãýäýã</t>
  </si>
  <si>
    <t>2013.12.26</t>
  </si>
  <si>
    <t>Óñ áóöàëãàã÷ /ØØÀÁÕ Õýñýã/</t>
  </si>
  <si>
    <t>ТАВИЛГА</t>
  </si>
  <si>
    <t>¨ìêîñòü</t>
  </si>
  <si>
    <t>1990.10.01</t>
  </si>
  <si>
    <t xml:space="preserve">Албан хэрэгцээнд </t>
  </si>
  <si>
    <t>Äèæèòàë êàìåð DVD</t>
  </si>
  <si>
    <t>2006.07.20</t>
  </si>
  <si>
    <t>Äðàéãåð</t>
  </si>
  <si>
    <t>Æèæèã ìàÿàê</t>
  </si>
  <si>
    <t>2003.01.01</t>
  </si>
  <si>
    <t>Òîì ìàÿàê òóóçàí</t>
  </si>
  <si>
    <t>Õóðä õýìæèã÷ ÇÖÒ</t>
  </si>
  <si>
    <t xml:space="preserve">Àñàð ìàéõàí ÓÑÁ-56 çààìàð </t>
  </si>
  <si>
    <t>Çººâðèéí ï¿íç</t>
  </si>
  <si>
    <t>2001.04.02</t>
  </si>
  <si>
    <t xml:space="preserve">Öàõèëãààíû îðîëòûí õàìãààëàëò </t>
  </si>
  <si>
    <t>2012.08.09</t>
  </si>
  <si>
    <t>Samsung принтер</t>
  </si>
  <si>
    <t>Samsung зурагт</t>
  </si>
  <si>
    <t>Canon хувилагч</t>
  </si>
  <si>
    <t>Канон kyocera MT</t>
  </si>
  <si>
    <t>Катер бичлэг хийдэг хар хайрцаг ком</t>
  </si>
  <si>
    <t>ОНӨГАЗАР</t>
  </si>
  <si>
    <t>Ширээ</t>
  </si>
  <si>
    <t>Шкаф</t>
  </si>
  <si>
    <t>Нөүтбүүк /Fujitsu/</t>
  </si>
  <si>
    <t>БИЕИЙН ТАМИР СПОРТЫН ГАЗАР</t>
  </si>
  <si>
    <t>1</t>
  </si>
  <si>
    <t>3-н дамжлагатай аяга угаагч</t>
  </si>
  <si>
    <t>Гїйлтийн зам</t>
  </si>
  <si>
    <t>Гїйлтийн зам,</t>
  </si>
  <si>
    <t xml:space="preserve">Гэрэлтүүлэг /заалны/ </t>
  </si>
  <si>
    <t>Даралтын аппарад</t>
  </si>
  <si>
    <t>Диван ор</t>
  </si>
  <si>
    <t>Жин єндєр хэмжигч</t>
  </si>
  <si>
    <t>Компютер Е 5400</t>
  </si>
  <si>
    <t>Компютер Е 5500</t>
  </si>
  <si>
    <t>Налуу шахалтын тєхєєрємж</t>
  </si>
  <si>
    <t>Нуруу шахалтын тєхєєрємж</t>
  </si>
  <si>
    <t>Плетик 4-н ширэмтэй</t>
  </si>
  <si>
    <t>СИГНАЦ КАБЕЛЬ ХОЛБОГЧ</t>
  </si>
  <si>
    <t>Сервиз</t>
  </si>
  <si>
    <t>Телевизор *сони*</t>
  </si>
  <si>
    <t>Телевизор*24* сону</t>
  </si>
  <si>
    <t>Телефон апрат</t>
  </si>
  <si>
    <t xml:space="preserve">Тооны машина-*сагсны </t>
  </si>
  <si>
    <t>Ус буцалгагч 25л</t>
  </si>
  <si>
    <t>Хєгжим</t>
  </si>
  <si>
    <t>Хивс цэвэрлэгч</t>
  </si>
  <si>
    <t>Цайны газрын ширээ</t>
  </si>
  <si>
    <t>Цахилгаан кабель ,сигнал</t>
  </si>
  <si>
    <t>Ширээ сандал</t>
  </si>
  <si>
    <t>Энгийн тїшлэгтэй сандал</t>
  </si>
  <si>
    <t>Эргэдэг сандал</t>
  </si>
  <si>
    <t xml:space="preserve">Бөхийж таталтын Т хэлбэрийн төхөөрөмж </t>
  </si>
  <si>
    <t>Шилжүүлэх</t>
  </si>
  <si>
    <t>БИЕИЙН ТАМИР СПОРТЫН ГАЗРААС БАТСҮМБЭР СУМЫН ЕБС-д</t>
  </si>
  <si>
    <t xml:space="preserve">                 тогтоолын 4 дүгээр хавсралт</t>
  </si>
  <si>
    <t xml:space="preserve">                   Аймгийн ИТХ-ын Тэргүүлэгчдийн  2020 оны </t>
  </si>
  <si>
    <t xml:space="preserve">                 02 дугаар сарын    -ны өдрийн _____ тоот</t>
  </si>
  <si>
    <t>ШИЛЖҮҮЛЭХ ТОНОГ ТӨХӨӨРӨМЖ</t>
  </si>
  <si>
    <t>Эрвээхэй төхөөрөмж</t>
  </si>
  <si>
    <t>Мєрний төхөөрөмж</t>
  </si>
  <si>
    <t>Хөлийн хоёр толгойт  төхөөрөмж</t>
  </si>
  <si>
    <t>А-3 хувилагч</t>
  </si>
  <si>
    <t>2</t>
  </si>
  <si>
    <t>Буйдан</t>
  </si>
  <si>
    <t>3</t>
  </si>
  <si>
    <t>4</t>
  </si>
  <si>
    <t xml:space="preserve">Камер зургийн аппрат </t>
  </si>
  <si>
    <t>5</t>
  </si>
  <si>
    <t>Компютер /нєтбїк/</t>
  </si>
  <si>
    <t>6</t>
  </si>
  <si>
    <t>Оффисын тоос сорогч</t>
  </si>
  <si>
    <t>7</t>
  </si>
  <si>
    <t>Самбар</t>
  </si>
  <si>
    <t>8</t>
  </si>
  <si>
    <t>Сургалтын ширээ</t>
  </si>
  <si>
    <t>9</t>
  </si>
  <si>
    <t>Сургалтын танхимын сандал</t>
  </si>
  <si>
    <t>10</t>
  </si>
  <si>
    <t>Утасны аппарад</t>
  </si>
  <si>
    <t>11</t>
  </si>
  <si>
    <t>Гар хатаагч .</t>
  </si>
  <si>
    <t>12</t>
  </si>
  <si>
    <t>Хувцасны єлгїїр</t>
  </si>
  <si>
    <t>13</t>
  </si>
  <si>
    <t xml:space="preserve">                 02 дугаар сарын -ны өдрийн _____ тоот</t>
  </si>
  <si>
    <t>Нийт дүн: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</si>
</sst>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yyyy/mm/dd"/>
    <numFmt numFmtId="166" formatCode="_(* #,##0_);[Red]_(* \(#,##0\);_(* &quot;-&quot;??_);_(@_)"/>
    <numFmt numFmtId="167" formatCode="_(* #,##0.00_);[Red]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</cellStyleXfs>
  <cellXfs count="254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43" fontId="5" fillId="0" borderId="2" xfId="1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164" fontId="5" fillId="0" borderId="2" xfId="1" applyNumberFormat="1" applyFont="1" applyBorder="1"/>
    <xf numFmtId="164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164" fontId="5" fillId="0" borderId="2" xfId="1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164" fontId="5" fillId="0" borderId="2" xfId="1" applyNumberFormat="1" applyFont="1" applyBorder="1" applyAlignment="1">
      <alignment horizontal="center"/>
    </xf>
    <xf numFmtId="14" fontId="5" fillId="0" borderId="2" xfId="0" applyNumberFormat="1" applyFont="1" applyBorder="1"/>
    <xf numFmtId="0" fontId="5" fillId="0" borderId="2" xfId="0" applyFont="1" applyBorder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4" fontId="9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right" vertical="center" wrapText="1"/>
    </xf>
    <xf numFmtId="164" fontId="9" fillId="0" borderId="2" xfId="1" applyNumberFormat="1" applyFont="1" applyFill="1" applyBorder="1" applyAlignment="1" applyProtection="1">
      <alignment horizontal="right"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164" fontId="2" fillId="0" borderId="2" xfId="1" applyNumberFormat="1" applyFont="1" applyBorder="1" applyAlignment="1">
      <alignment vertical="center" wrapText="1"/>
    </xf>
    <xf numFmtId="164" fontId="9" fillId="0" borderId="2" xfId="1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3" applyNumberFormat="1" applyFont="1" applyFill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3" applyNumberFormat="1" applyFont="1" applyFill="1" applyBorder="1" applyAlignment="1" applyProtection="1">
      <alignment horizontal="right" vertical="top" wrapText="1"/>
    </xf>
    <xf numFmtId="4" fontId="9" fillId="0" borderId="2" xfId="3" applyNumberFormat="1" applyFont="1" applyFill="1" applyBorder="1" applyAlignment="1" applyProtection="1">
      <alignment horizontal="right" vertical="top" wrapText="1"/>
    </xf>
    <xf numFmtId="14" fontId="9" fillId="0" borderId="2" xfId="3" applyNumberFormat="1" applyFont="1" applyFill="1" applyBorder="1" applyAlignment="1" applyProtection="1">
      <alignment horizontal="left" vertical="top" wrapText="1"/>
    </xf>
    <xf numFmtId="1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9" fillId="0" borderId="7" xfId="2" applyNumberFormat="1" applyFont="1" applyFill="1" applyBorder="1" applyAlignment="1" applyProtection="1">
      <alignment horizontal="right" vertical="top" wrapText="1"/>
    </xf>
    <xf numFmtId="4" fontId="9" fillId="0" borderId="7" xfId="2" applyNumberFormat="1" applyFont="1" applyFill="1" applyBorder="1" applyAlignment="1" applyProtection="1">
      <alignment horizontal="right" vertical="top" wrapText="1"/>
    </xf>
    <xf numFmtId="164" fontId="5" fillId="0" borderId="2" xfId="1" applyNumberFormat="1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vertical="center" wrapText="1"/>
    </xf>
    <xf numFmtId="0" fontId="5" fillId="2" borderId="0" xfId="0" applyFont="1" applyFill="1"/>
    <xf numFmtId="0" fontId="8" fillId="2" borderId="2" xfId="0" applyFont="1" applyFill="1" applyBorder="1" applyAlignment="1">
      <alignment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43" fontId="2" fillId="0" borderId="2" xfId="1" applyFont="1" applyBorder="1"/>
    <xf numFmtId="164" fontId="2" fillId="0" borderId="2" xfId="1" applyNumberFormat="1" applyFont="1" applyBorder="1"/>
    <xf numFmtId="165" fontId="2" fillId="0" borderId="2" xfId="0" applyNumberFormat="1" applyFont="1" applyFill="1" applyBorder="1"/>
    <xf numFmtId="166" fontId="2" fillId="0" borderId="2" xfId="0" applyNumberFormat="1" applyFont="1" applyFill="1" applyBorder="1" applyAlignment="1">
      <alignment vertical="center"/>
    </xf>
    <xf numFmtId="166" fontId="2" fillId="0" borderId="2" xfId="0" applyNumberFormat="1" applyFont="1" applyFill="1" applyBorder="1"/>
    <xf numFmtId="0" fontId="2" fillId="0" borderId="2" xfId="0" applyFont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6" fontId="2" fillId="0" borderId="2" xfId="1" applyNumberFormat="1" applyFont="1" applyBorder="1"/>
    <xf numFmtId="165" fontId="2" fillId="0" borderId="2" xfId="0" applyNumberFormat="1" applyFont="1" applyFill="1" applyBorder="1" applyAlignment="1">
      <alignment horizontal="right"/>
    </xf>
    <xf numFmtId="164" fontId="2" fillId="0" borderId="2" xfId="1" applyNumberFormat="1" applyFont="1" applyFill="1" applyBorder="1"/>
    <xf numFmtId="165" fontId="2" fillId="0" borderId="4" xfId="0" applyNumberFormat="1" applyFont="1" applyFill="1" applyBorder="1"/>
    <xf numFmtId="166" fontId="8" fillId="0" borderId="4" xfId="0" applyNumberFormat="1" applyFont="1" applyFill="1" applyBorder="1"/>
    <xf numFmtId="43" fontId="8" fillId="0" borderId="5" xfId="1" applyFont="1" applyFill="1" applyBorder="1"/>
    <xf numFmtId="164" fontId="8" fillId="0" borderId="2" xfId="1" applyNumberFormat="1" applyFont="1" applyBorder="1"/>
    <xf numFmtId="0" fontId="8" fillId="0" borderId="2" xfId="0" applyFont="1" applyBorder="1"/>
    <xf numFmtId="164" fontId="8" fillId="0" borderId="2" xfId="0" applyNumberFormat="1" applyFont="1" applyBorder="1"/>
    <xf numFmtId="0" fontId="2" fillId="0" borderId="2" xfId="0" applyFont="1" applyBorder="1" applyAlignment="1">
      <alignment horizontal="left"/>
    </xf>
    <xf numFmtId="166" fontId="2" fillId="0" borderId="2" xfId="0" applyNumberFormat="1" applyFont="1" applyFill="1" applyBorder="1" applyAlignment="1">
      <alignment horizontal="left"/>
    </xf>
    <xf numFmtId="165" fontId="2" fillId="0" borderId="2" xfId="0" applyNumberFormat="1" applyFont="1" applyBorder="1"/>
    <xf numFmtId="166" fontId="2" fillId="0" borderId="2" xfId="0" applyNumberFormat="1" applyFont="1" applyBorder="1" applyAlignment="1">
      <alignment horizontal="right" vertical="center"/>
    </xf>
    <xf numFmtId="0" fontId="2" fillId="0" borderId="2" xfId="0" applyFont="1" applyFill="1" applyBorder="1"/>
    <xf numFmtId="49" fontId="8" fillId="0" borderId="4" xfId="0" applyNumberFormat="1" applyFont="1" applyFill="1" applyBorder="1" applyAlignment="1"/>
    <xf numFmtId="49" fontId="8" fillId="0" borderId="5" xfId="0" applyNumberFormat="1" applyFont="1" applyFill="1" applyBorder="1" applyAlignment="1"/>
    <xf numFmtId="164" fontId="8" fillId="0" borderId="2" xfId="0" applyNumberFormat="1" applyFont="1" applyFill="1" applyBorder="1"/>
    <xf numFmtId="165" fontId="2" fillId="0" borderId="2" xfId="0" applyNumberFormat="1" applyFont="1" applyFill="1" applyBorder="1" applyAlignment="1">
      <alignment wrapText="1"/>
    </xf>
    <xf numFmtId="165" fontId="2" fillId="0" borderId="4" xfId="0" applyNumberFormat="1" applyFont="1" applyFill="1" applyBorder="1" applyAlignment="1">
      <alignment wrapText="1"/>
    </xf>
    <xf numFmtId="49" fontId="8" fillId="0" borderId="4" xfId="0" applyNumberFormat="1" applyFont="1" applyFill="1" applyBorder="1" applyAlignment="1">
      <alignment wrapText="1"/>
    </xf>
    <xf numFmtId="14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right" vertical="top" wrapText="1"/>
    </xf>
    <xf numFmtId="4" fontId="9" fillId="0" borderId="2" xfId="0" applyNumberFormat="1" applyFont="1" applyFill="1" applyBorder="1" applyAlignment="1" applyProtection="1">
      <alignment horizontal="right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right" vertical="center" wrapText="1"/>
    </xf>
    <xf numFmtId="4" fontId="9" fillId="2" borderId="2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 applyProtection="1">
      <alignment horizontal="right" vertical="top" wrapText="1"/>
    </xf>
    <xf numFmtId="4" fontId="11" fillId="0" borderId="7" xfId="0" applyNumberFormat="1" applyFont="1" applyFill="1" applyBorder="1" applyAlignment="1" applyProtection="1">
      <alignment horizontal="right" vertical="top" wrapText="1"/>
    </xf>
    <xf numFmtId="43" fontId="10" fillId="0" borderId="2" xfId="0" applyNumberFormat="1" applyFont="1" applyFill="1" applyBorder="1" applyAlignment="1">
      <alignment vertical="center" wrapText="1"/>
    </xf>
    <xf numFmtId="43" fontId="10" fillId="0" borderId="2" xfId="1" applyNumberFormat="1" applyFont="1" applyFill="1" applyBorder="1" applyAlignment="1">
      <alignment vertical="center" wrapText="1"/>
    </xf>
    <xf numFmtId="43" fontId="10" fillId="0" borderId="2" xfId="1" applyNumberFormat="1" applyFont="1" applyFill="1" applyBorder="1" applyAlignment="1">
      <alignment horizontal="left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right" vertical="top" wrapText="1"/>
    </xf>
    <xf numFmtId="4" fontId="11" fillId="0" borderId="2" xfId="0" applyNumberFormat="1" applyFont="1" applyFill="1" applyBorder="1" applyAlignment="1" applyProtection="1">
      <alignment horizontal="right" vertical="top" wrapText="1"/>
    </xf>
    <xf numFmtId="164" fontId="10" fillId="0" borderId="2" xfId="1" applyNumberFormat="1" applyFont="1" applyFill="1" applyBorder="1" applyAlignment="1">
      <alignment horizontal="center" vertical="center" wrapText="1"/>
    </xf>
    <xf numFmtId="43" fontId="10" fillId="0" borderId="2" xfId="1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164" fontId="12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9" fillId="0" borderId="7" xfId="0" applyNumberFormat="1" applyFont="1" applyFill="1" applyBorder="1" applyAlignment="1" applyProtection="1">
      <alignment wrapText="1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/>
    <xf numFmtId="0" fontId="2" fillId="0" borderId="0" xfId="0" applyFont="1"/>
    <xf numFmtId="0" fontId="2" fillId="0" borderId="6" xfId="0" applyFont="1" applyBorder="1"/>
    <xf numFmtId="0" fontId="10" fillId="0" borderId="6" xfId="0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 applyProtection="1">
      <alignment wrapText="1"/>
    </xf>
    <xf numFmtId="3" fontId="2" fillId="0" borderId="6" xfId="0" applyNumberFormat="1" applyFont="1" applyBorder="1"/>
    <xf numFmtId="0" fontId="8" fillId="0" borderId="2" xfId="0" applyFont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3" fontId="9" fillId="0" borderId="2" xfId="0" applyNumberFormat="1" applyFont="1" applyFill="1" applyBorder="1" applyAlignment="1" applyProtection="1">
      <alignment wrapText="1"/>
    </xf>
    <xf numFmtId="0" fontId="2" fillId="0" borderId="6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 applyProtection="1">
      <alignment horizontal="right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" fontId="9" fillId="0" borderId="11" xfId="0" applyNumberFormat="1" applyFont="1" applyFill="1" applyBorder="1" applyAlignment="1" applyProtection="1">
      <alignment horizontal="right" wrapText="1"/>
    </xf>
    <xf numFmtId="3" fontId="9" fillId="0" borderId="2" xfId="0" applyNumberFormat="1" applyFont="1" applyFill="1" applyBorder="1" applyAlignment="1" applyProtection="1">
      <alignment horizontal="right" wrapText="1"/>
    </xf>
    <xf numFmtId="49" fontId="2" fillId="2" borderId="2" xfId="0" applyNumberFormat="1" applyFont="1" applyFill="1" applyBorder="1" applyAlignment="1">
      <alignment horizontal="center" vertical="center"/>
    </xf>
    <xf numFmtId="0" fontId="9" fillId="2" borderId="2" xfId="4" applyNumberFormat="1" applyFont="1" applyFill="1" applyBorder="1" applyAlignment="1" applyProtection="1">
      <alignment horizontal="left" vertical="center" wrapText="1"/>
    </xf>
    <xf numFmtId="166" fontId="5" fillId="0" borderId="2" xfId="0" applyNumberFormat="1" applyFont="1" applyBorder="1"/>
    <xf numFmtId="49" fontId="2" fillId="2" borderId="6" xfId="0" applyNumberFormat="1" applyFont="1" applyFill="1" applyBorder="1" applyAlignment="1">
      <alignment horizontal="center" vertical="center"/>
    </xf>
    <xf numFmtId="0" fontId="9" fillId="2" borderId="6" xfId="4" applyNumberFormat="1" applyFont="1" applyFill="1" applyBorder="1" applyAlignment="1" applyProtection="1">
      <alignment horizontal="left" vertical="center" wrapText="1"/>
    </xf>
    <xf numFmtId="166" fontId="5" fillId="0" borderId="6" xfId="0" applyNumberFormat="1" applyFont="1" applyBorder="1"/>
    <xf numFmtId="1" fontId="2" fillId="2" borderId="2" xfId="0" applyNumberFormat="1" applyFont="1" applyFill="1" applyBorder="1" applyAlignment="1">
      <alignment horizontal="center" vertical="center"/>
    </xf>
    <xf numFmtId="0" fontId="9" fillId="2" borderId="2" xfId="4" applyNumberFormat="1" applyFont="1" applyFill="1" applyBorder="1" applyAlignment="1" applyProtection="1">
      <alignment horizontal="center" vertical="center" wrapText="1"/>
    </xf>
    <xf numFmtId="3" fontId="9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0" fontId="9" fillId="2" borderId="6" xfId="4" applyNumberFormat="1" applyFont="1" applyFill="1" applyBorder="1" applyAlignment="1" applyProtection="1">
      <alignment horizontal="center" vertical="center" wrapText="1"/>
    </xf>
    <xf numFmtId="3" fontId="9" fillId="2" borderId="6" xfId="4" applyNumberFormat="1" applyFont="1" applyFill="1" applyBorder="1" applyAlignment="1" applyProtection="1">
      <alignment horizontal="center" vertical="center" wrapText="1"/>
    </xf>
    <xf numFmtId="166" fontId="2" fillId="2" borderId="6" xfId="0" applyNumberFormat="1" applyFont="1" applyFill="1" applyBorder="1" applyAlignment="1">
      <alignment horizontal="center" vertical="center"/>
    </xf>
    <xf numFmtId="164" fontId="4" fillId="0" borderId="2" xfId="1" applyNumberFormat="1" applyFont="1" applyBorder="1"/>
    <xf numFmtId="0" fontId="2" fillId="0" borderId="6" xfId="0" applyFont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7" xfId="2" applyNumberFormat="1" applyFont="1" applyFill="1" applyBorder="1" applyAlignment="1" applyProtection="1">
      <alignment vertical="center" wrapText="1"/>
    </xf>
    <xf numFmtId="0" fontId="9" fillId="0" borderId="2" xfId="3" applyNumberFormat="1" applyFont="1" applyFill="1" applyBorder="1" applyAlignment="1" applyProtection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2" borderId="2" xfId="0" applyNumberFormat="1" applyFont="1" applyFill="1" applyBorder="1" applyAlignment="1" applyProtection="1">
      <alignment vertical="center" wrapText="1"/>
    </xf>
    <xf numFmtId="0" fontId="11" fillId="0" borderId="7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vertical="center" wrapText="1"/>
    </xf>
    <xf numFmtId="0" fontId="9" fillId="0" borderId="6" xfId="0" applyNumberFormat="1" applyFont="1" applyFill="1" applyBorder="1" applyAlignment="1" applyProtection="1">
      <alignment vertical="center" wrapText="1"/>
    </xf>
    <xf numFmtId="0" fontId="9" fillId="0" borderId="7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2" borderId="2" xfId="4" applyNumberFormat="1" applyFont="1" applyFill="1" applyBorder="1" applyAlignment="1" applyProtection="1">
      <alignment vertical="center" wrapText="1"/>
    </xf>
    <xf numFmtId="0" fontId="9" fillId="2" borderId="6" xfId="4" applyNumberFormat="1" applyFont="1" applyFill="1" applyBorder="1" applyAlignment="1" applyProtection="1">
      <alignment vertical="center" wrapText="1"/>
    </xf>
    <xf numFmtId="0" fontId="11" fillId="2" borderId="2" xfId="4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1" fontId="5" fillId="2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 wrapText="1"/>
    </xf>
    <xf numFmtId="0" fontId="0" fillId="0" borderId="0" xfId="0" applyFont="1"/>
    <xf numFmtId="0" fontId="13" fillId="2" borderId="2" xfId="4" applyNumberFormat="1" applyFont="1" applyFill="1" applyBorder="1" applyAlignment="1" applyProtection="1">
      <alignment horizontal="left" vertical="center" wrapText="1"/>
    </xf>
    <xf numFmtId="3" fontId="13" fillId="2" borderId="2" xfId="4" applyNumberFormat="1" applyFont="1" applyFill="1" applyBorder="1" applyAlignment="1" applyProtection="1">
      <alignment horizontal="right" vertical="center" wrapText="1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65" fontId="5" fillId="0" borderId="2" xfId="0" applyNumberFormat="1" applyFont="1" applyFill="1" applyBorder="1" applyAlignment="1">
      <alignment horizontal="center" wrapText="1"/>
    </xf>
    <xf numFmtId="164" fontId="4" fillId="0" borderId="6" xfId="1" applyNumberFormat="1" applyFont="1" applyBorder="1"/>
    <xf numFmtId="0" fontId="2" fillId="2" borderId="2" xfId="0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8" fillId="0" borderId="0" xfId="0" applyFont="1"/>
    <xf numFmtId="164" fontId="8" fillId="0" borderId="2" xfId="1" applyNumberFormat="1" applyFont="1" applyBorder="1" applyAlignment="1">
      <alignment horizontal="left"/>
    </xf>
    <xf numFmtId="164" fontId="8" fillId="0" borderId="0" xfId="1" applyNumberFormat="1" applyFont="1"/>
    <xf numFmtId="164" fontId="5" fillId="0" borderId="0" xfId="1" applyNumberFormat="1" applyFont="1"/>
    <xf numFmtId="3" fontId="8" fillId="0" borderId="2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3" fontId="5" fillId="0" borderId="2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O17" sqref="O17"/>
    </sheetView>
  </sheetViews>
  <sheetFormatPr defaultRowHeight="15"/>
  <cols>
    <col min="1" max="1" width="3.5703125" bestFit="1" customWidth="1"/>
    <col min="2" max="2" width="25.5703125" customWidth="1"/>
    <col min="3" max="3" width="12.5703125" customWidth="1"/>
    <col min="6" max="6" width="7.42578125" customWidth="1"/>
    <col min="7" max="7" width="12" customWidth="1"/>
    <col min="8" max="8" width="13.5703125" customWidth="1"/>
    <col min="9" max="9" width="14.7109375" customWidth="1"/>
    <col min="10" max="10" width="9.5703125" customWidth="1"/>
    <col min="11" max="11" width="9.85546875" customWidth="1"/>
    <col min="12" max="12" width="13.28515625" style="1" customWidth="1"/>
    <col min="13" max="13" width="13" customWidth="1"/>
  </cols>
  <sheetData>
    <row r="1" spans="1:14" s="5" customFormat="1" ht="15" customHeight="1">
      <c r="H1" s="206" t="s">
        <v>30</v>
      </c>
      <c r="I1" s="206"/>
      <c r="J1" s="206"/>
      <c r="K1" s="206"/>
      <c r="L1" s="206"/>
    </row>
    <row r="2" spans="1:14" s="5" customFormat="1" ht="15" customHeight="1">
      <c r="H2" s="206" t="s">
        <v>31</v>
      </c>
      <c r="I2" s="206"/>
      <c r="J2" s="206"/>
      <c r="K2" s="206"/>
      <c r="L2" s="206"/>
    </row>
    <row r="3" spans="1:14" s="5" customFormat="1" ht="15.75" customHeight="1">
      <c r="A3" s="210" t="s">
        <v>67</v>
      </c>
      <c r="B3" s="210"/>
      <c r="C3" s="210"/>
      <c r="D3" s="210"/>
      <c r="E3" s="210"/>
      <c r="F3" s="210"/>
      <c r="G3" s="210"/>
      <c r="H3" s="207" t="s">
        <v>7</v>
      </c>
      <c r="I3" s="207"/>
      <c r="J3" s="207"/>
      <c r="K3" s="207"/>
      <c r="L3" s="207"/>
    </row>
    <row r="4" spans="1:14" s="5" customFormat="1" ht="45">
      <c r="A4" s="6" t="s">
        <v>0</v>
      </c>
      <c r="B4" s="45" t="s">
        <v>13</v>
      </c>
      <c r="C4" s="7" t="s">
        <v>1</v>
      </c>
      <c r="D4" s="7" t="s">
        <v>2</v>
      </c>
      <c r="E4" s="6" t="s">
        <v>3</v>
      </c>
      <c r="F4" s="7" t="s">
        <v>4</v>
      </c>
      <c r="G4" s="8" t="s">
        <v>9</v>
      </c>
      <c r="H4" s="8" t="s">
        <v>8</v>
      </c>
      <c r="I4" s="7" t="s">
        <v>10</v>
      </c>
      <c r="J4" s="7" t="s">
        <v>5</v>
      </c>
      <c r="K4" s="7" t="s">
        <v>6</v>
      </c>
      <c r="L4" s="9" t="s">
        <v>251</v>
      </c>
      <c r="M4" s="9" t="s">
        <v>18</v>
      </c>
    </row>
    <row r="5" spans="1:14" s="5" customFormat="1">
      <c r="A5" s="203" t="s">
        <v>32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5"/>
    </row>
    <row r="6" spans="1:14" s="5" customFormat="1" ht="15" customHeight="1">
      <c r="A6" s="10">
        <v>1</v>
      </c>
      <c r="B6" s="9" t="s">
        <v>33</v>
      </c>
      <c r="C6" s="23" t="s">
        <v>42</v>
      </c>
      <c r="D6" s="11" t="s">
        <v>14</v>
      </c>
      <c r="E6" s="11" t="s">
        <v>29</v>
      </c>
      <c r="F6" s="10">
        <v>1</v>
      </c>
      <c r="G6" s="12">
        <v>40984710</v>
      </c>
      <c r="H6" s="12">
        <v>40984710</v>
      </c>
      <c r="I6" s="12">
        <v>40984710</v>
      </c>
      <c r="J6" s="13">
        <f>SUM(H6-I6)</f>
        <v>0</v>
      </c>
      <c r="K6" s="10" t="s">
        <v>17</v>
      </c>
      <c r="L6" s="12">
        <v>500000</v>
      </c>
      <c r="M6" s="12">
        <v>500000</v>
      </c>
    </row>
    <row r="7" spans="1:14" s="5" customFormat="1">
      <c r="A7" s="10">
        <v>2</v>
      </c>
      <c r="B7" s="9" t="s">
        <v>34</v>
      </c>
      <c r="C7" s="18"/>
      <c r="D7" s="11" t="s">
        <v>14</v>
      </c>
      <c r="E7" s="11" t="s">
        <v>29</v>
      </c>
      <c r="F7" s="10">
        <v>1</v>
      </c>
      <c r="G7" s="12">
        <v>9315914</v>
      </c>
      <c r="H7" s="12">
        <v>9315914</v>
      </c>
      <c r="I7" s="12">
        <v>9315914</v>
      </c>
      <c r="J7" s="10"/>
      <c r="K7" s="10" t="s">
        <v>17</v>
      </c>
      <c r="L7" s="12">
        <v>500000</v>
      </c>
      <c r="M7" s="12">
        <v>500000</v>
      </c>
    </row>
    <row r="8" spans="1:14" s="5" customFormat="1">
      <c r="A8" s="203" t="s">
        <v>35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5"/>
      <c r="N8" s="5" t="s">
        <v>250</v>
      </c>
    </row>
    <row r="9" spans="1:14" s="5" customFormat="1">
      <c r="A9" s="10">
        <v>3</v>
      </c>
      <c r="B9" s="10" t="s">
        <v>36</v>
      </c>
      <c r="C9" s="11" t="s">
        <v>41</v>
      </c>
      <c r="D9" s="11" t="s">
        <v>21</v>
      </c>
      <c r="E9" s="11" t="s">
        <v>16</v>
      </c>
      <c r="F9" s="10">
        <v>1</v>
      </c>
      <c r="G9" s="12">
        <v>7000000</v>
      </c>
      <c r="H9" s="12">
        <v>7000000</v>
      </c>
      <c r="I9" s="12">
        <v>7000000</v>
      </c>
      <c r="J9" s="10"/>
      <c r="K9" s="10" t="s">
        <v>17</v>
      </c>
      <c r="L9" s="12">
        <v>300000</v>
      </c>
      <c r="M9" s="12">
        <v>300000</v>
      </c>
    </row>
    <row r="10" spans="1:14" s="5" customFormat="1">
      <c r="A10" s="10">
        <v>4</v>
      </c>
      <c r="B10" s="10" t="s">
        <v>37</v>
      </c>
      <c r="C10" s="11" t="s">
        <v>43</v>
      </c>
      <c r="D10" s="11" t="s">
        <v>21</v>
      </c>
      <c r="E10" s="11" t="s">
        <v>16</v>
      </c>
      <c r="F10" s="10">
        <v>1</v>
      </c>
      <c r="G10" s="12">
        <v>7100000</v>
      </c>
      <c r="H10" s="12">
        <v>7100000</v>
      </c>
      <c r="I10" s="12">
        <v>7100000</v>
      </c>
      <c r="J10" s="10"/>
      <c r="K10" s="10" t="s">
        <v>17</v>
      </c>
      <c r="L10" s="12">
        <v>300000</v>
      </c>
      <c r="M10" s="12">
        <v>300000</v>
      </c>
    </row>
    <row r="11" spans="1:14" s="5" customFormat="1">
      <c r="A11" s="10">
        <v>5</v>
      </c>
      <c r="B11" s="10" t="s">
        <v>38</v>
      </c>
      <c r="C11" s="11" t="s">
        <v>44</v>
      </c>
      <c r="D11" s="11" t="s">
        <v>21</v>
      </c>
      <c r="E11" s="11" t="s">
        <v>16</v>
      </c>
      <c r="F11" s="10">
        <v>1</v>
      </c>
      <c r="G11" s="12">
        <v>19368000</v>
      </c>
      <c r="H11" s="12">
        <v>19368000</v>
      </c>
      <c r="I11" s="12">
        <v>19368000</v>
      </c>
      <c r="J11" s="10"/>
      <c r="K11" s="208" t="s">
        <v>50</v>
      </c>
      <c r="L11" s="209"/>
      <c r="M11" s="17">
        <v>300000</v>
      </c>
    </row>
    <row r="12" spans="1:14" s="5" customFormat="1">
      <c r="A12" s="10">
        <v>6</v>
      </c>
      <c r="B12" s="10" t="s">
        <v>39</v>
      </c>
      <c r="C12" s="11" t="s">
        <v>45</v>
      </c>
      <c r="D12" s="11" t="s">
        <v>21</v>
      </c>
      <c r="E12" s="11" t="s">
        <v>16</v>
      </c>
      <c r="F12" s="10">
        <v>1</v>
      </c>
      <c r="G12" s="12">
        <v>1000000</v>
      </c>
      <c r="H12" s="12">
        <v>1000000</v>
      </c>
      <c r="I12" s="12">
        <v>1000000</v>
      </c>
      <c r="J12" s="10"/>
      <c r="K12" s="10" t="s">
        <v>17</v>
      </c>
      <c r="L12" s="12">
        <v>300000</v>
      </c>
      <c r="M12" s="12">
        <v>300000</v>
      </c>
    </row>
    <row r="13" spans="1:14" s="5" customFormat="1">
      <c r="A13" s="10">
        <v>7</v>
      </c>
      <c r="B13" s="10" t="s">
        <v>39</v>
      </c>
      <c r="C13" s="11" t="s">
        <v>46</v>
      </c>
      <c r="D13" s="11" t="s">
        <v>21</v>
      </c>
      <c r="E13" s="11" t="s">
        <v>16</v>
      </c>
      <c r="F13" s="10">
        <v>1</v>
      </c>
      <c r="G13" s="12">
        <v>1000000</v>
      </c>
      <c r="H13" s="12">
        <v>1000000</v>
      </c>
      <c r="I13" s="12">
        <v>1000000</v>
      </c>
      <c r="J13" s="10"/>
      <c r="K13" s="10" t="s">
        <v>17</v>
      </c>
      <c r="L13" s="12">
        <v>250000</v>
      </c>
      <c r="M13" s="12">
        <v>250000</v>
      </c>
    </row>
    <row r="14" spans="1:14" s="5" customFormat="1">
      <c r="A14" s="10">
        <v>8</v>
      </c>
      <c r="B14" s="10" t="s">
        <v>40</v>
      </c>
      <c r="C14" s="11" t="s">
        <v>47</v>
      </c>
      <c r="D14" s="11" t="s">
        <v>21</v>
      </c>
      <c r="E14" s="11" t="s">
        <v>16</v>
      </c>
      <c r="F14" s="10">
        <v>1</v>
      </c>
      <c r="G14" s="12">
        <v>18000000</v>
      </c>
      <c r="H14" s="12">
        <v>18000000</v>
      </c>
      <c r="I14" s="12">
        <v>18000000</v>
      </c>
      <c r="J14" s="10"/>
      <c r="K14" s="10" t="s">
        <v>17</v>
      </c>
      <c r="L14" s="12">
        <v>300000</v>
      </c>
      <c r="M14" s="12">
        <v>300000</v>
      </c>
    </row>
    <row r="15" spans="1:14" s="5" customFormat="1">
      <c r="A15" s="10">
        <v>9</v>
      </c>
      <c r="B15" s="10" t="s">
        <v>49</v>
      </c>
      <c r="C15" s="11" t="s">
        <v>48</v>
      </c>
      <c r="D15" s="11" t="s">
        <v>20</v>
      </c>
      <c r="E15" s="11" t="s">
        <v>16</v>
      </c>
      <c r="F15" s="10">
        <v>5</v>
      </c>
      <c r="G15" s="12">
        <v>1515000</v>
      </c>
      <c r="H15" s="12">
        <v>7575000</v>
      </c>
      <c r="I15" s="12">
        <v>6943751.0999999996</v>
      </c>
      <c r="J15" s="13">
        <f>SUM(H15-I15)</f>
        <v>631248.90000000037</v>
      </c>
      <c r="K15" s="10" t="s">
        <v>17</v>
      </c>
      <c r="L15" s="12">
        <v>150000</v>
      </c>
      <c r="M15" s="12">
        <v>150000</v>
      </c>
    </row>
    <row r="16" spans="1:14" s="5" customFormat="1">
      <c r="A16" s="10">
        <v>10</v>
      </c>
      <c r="B16" s="10" t="s">
        <v>241</v>
      </c>
      <c r="C16" s="11" t="s">
        <v>41</v>
      </c>
      <c r="D16" s="11" t="s">
        <v>21</v>
      </c>
      <c r="E16" s="11" t="s">
        <v>16</v>
      </c>
      <c r="F16" s="10">
        <v>1</v>
      </c>
      <c r="G16" s="12">
        <v>19500000</v>
      </c>
      <c r="H16" s="12">
        <v>19500000</v>
      </c>
      <c r="I16" s="12">
        <v>0</v>
      </c>
      <c r="J16" s="13">
        <v>0</v>
      </c>
      <c r="K16" s="10" t="s">
        <v>17</v>
      </c>
      <c r="L16" s="12">
        <v>400000</v>
      </c>
      <c r="M16" s="12">
        <v>400000</v>
      </c>
    </row>
    <row r="17" spans="1:13" s="5" customFormat="1">
      <c r="A17" s="10">
        <v>11</v>
      </c>
      <c r="B17" s="10" t="s">
        <v>242</v>
      </c>
      <c r="C17" s="11" t="s">
        <v>245</v>
      </c>
      <c r="D17" s="11" t="s">
        <v>21</v>
      </c>
      <c r="E17" s="11" t="s">
        <v>16</v>
      </c>
      <c r="F17" s="10">
        <v>1</v>
      </c>
      <c r="G17" s="12">
        <v>19500000</v>
      </c>
      <c r="H17" s="12">
        <v>19500000</v>
      </c>
      <c r="I17" s="12">
        <v>0</v>
      </c>
      <c r="J17" s="13">
        <v>0</v>
      </c>
      <c r="K17" s="10" t="s">
        <v>17</v>
      </c>
      <c r="L17" s="12">
        <v>800000</v>
      </c>
      <c r="M17" s="12">
        <v>800000</v>
      </c>
    </row>
    <row r="18" spans="1:13" s="5" customFormat="1">
      <c r="A18" s="10">
        <v>12</v>
      </c>
      <c r="B18" s="10" t="s">
        <v>243</v>
      </c>
      <c r="C18" s="11" t="s">
        <v>246</v>
      </c>
      <c r="D18" s="11" t="s">
        <v>15</v>
      </c>
      <c r="E18" s="11" t="s">
        <v>16</v>
      </c>
      <c r="F18" s="10">
        <v>1</v>
      </c>
      <c r="G18" s="12">
        <v>13293100</v>
      </c>
      <c r="H18" s="12">
        <v>13293100</v>
      </c>
      <c r="I18" s="12">
        <v>0</v>
      </c>
      <c r="J18" s="13">
        <v>0</v>
      </c>
      <c r="K18" s="10" t="s">
        <v>17</v>
      </c>
      <c r="L18" s="12">
        <v>100000</v>
      </c>
      <c r="M18" s="12">
        <v>500000</v>
      </c>
    </row>
    <row r="19" spans="1:13" s="5" customFormat="1">
      <c r="A19" s="10">
        <v>13</v>
      </c>
      <c r="B19" s="10" t="s">
        <v>244</v>
      </c>
      <c r="C19" s="11" t="s">
        <v>247</v>
      </c>
      <c r="D19" s="11" t="s">
        <v>15</v>
      </c>
      <c r="E19" s="11" t="s">
        <v>16</v>
      </c>
      <c r="F19" s="10">
        <v>1</v>
      </c>
      <c r="G19" s="12">
        <v>11500000</v>
      </c>
      <c r="H19" s="12">
        <v>11500000</v>
      </c>
      <c r="I19" s="12">
        <v>0</v>
      </c>
      <c r="J19" s="13">
        <v>0</v>
      </c>
      <c r="K19" s="10" t="s">
        <v>17</v>
      </c>
      <c r="L19" s="12">
        <v>200000</v>
      </c>
      <c r="M19" s="12">
        <v>800000</v>
      </c>
    </row>
    <row r="20" spans="1:13" s="5" customFormat="1">
      <c r="A20" s="203" t="s">
        <v>51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5"/>
    </row>
    <row r="21" spans="1:13" s="5" customFormat="1">
      <c r="A21" s="14">
        <v>14</v>
      </c>
      <c r="B21" s="16" t="s">
        <v>57</v>
      </c>
      <c r="C21" s="11" t="s">
        <v>53</v>
      </c>
      <c r="D21" s="11" t="s">
        <v>20</v>
      </c>
      <c r="E21" s="11" t="s">
        <v>19</v>
      </c>
      <c r="F21" s="11">
        <v>1</v>
      </c>
      <c r="G21" s="15">
        <v>12499000</v>
      </c>
      <c r="H21" s="15">
        <v>12499000</v>
      </c>
      <c r="I21" s="15">
        <v>12499000</v>
      </c>
      <c r="J21" s="15">
        <v>0</v>
      </c>
      <c r="K21" s="16" t="s">
        <v>17</v>
      </c>
      <c r="L21" s="17">
        <v>2000000</v>
      </c>
      <c r="M21" s="17">
        <v>2000000</v>
      </c>
    </row>
    <row r="22" spans="1:13" s="5" customFormat="1">
      <c r="A22" s="14">
        <v>15</v>
      </c>
      <c r="B22" s="16" t="s">
        <v>56</v>
      </c>
      <c r="C22" s="11" t="s">
        <v>54</v>
      </c>
      <c r="D22" s="11" t="s">
        <v>21</v>
      </c>
      <c r="E22" s="11" t="s">
        <v>16</v>
      </c>
      <c r="F22" s="11">
        <v>1</v>
      </c>
      <c r="G22" s="15">
        <v>9218400</v>
      </c>
      <c r="H22" s="15">
        <v>9218400</v>
      </c>
      <c r="I22" s="15">
        <v>9218400</v>
      </c>
      <c r="J22" s="15">
        <v>0</v>
      </c>
      <c r="K22" s="16" t="s">
        <v>17</v>
      </c>
      <c r="L22" s="17">
        <v>300000</v>
      </c>
      <c r="M22" s="17">
        <v>300000</v>
      </c>
    </row>
    <row r="23" spans="1:13" s="5" customFormat="1">
      <c r="A23" s="14">
        <v>16</v>
      </c>
      <c r="B23" s="16" t="s">
        <v>55</v>
      </c>
      <c r="C23" s="11" t="s">
        <v>52</v>
      </c>
      <c r="D23" s="11" t="s">
        <v>14</v>
      </c>
      <c r="E23" s="11" t="s">
        <v>16</v>
      </c>
      <c r="F23" s="11">
        <v>1</v>
      </c>
      <c r="G23" s="15">
        <v>20146500</v>
      </c>
      <c r="H23" s="15">
        <v>20146500</v>
      </c>
      <c r="I23" s="15">
        <v>20146500</v>
      </c>
      <c r="J23" s="15">
        <v>0</v>
      </c>
      <c r="K23" s="16" t="s">
        <v>17</v>
      </c>
      <c r="L23" s="17">
        <v>3000000</v>
      </c>
      <c r="M23" s="17">
        <v>4000000</v>
      </c>
    </row>
    <row r="24" spans="1:13" s="5" customFormat="1">
      <c r="A24" s="203" t="s">
        <v>58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5"/>
    </row>
    <row r="25" spans="1:13" s="5" customFormat="1">
      <c r="A25" s="14">
        <v>17</v>
      </c>
      <c r="B25" s="19" t="s">
        <v>81</v>
      </c>
      <c r="C25" s="11" t="s">
        <v>60</v>
      </c>
      <c r="D25" s="14" t="s">
        <v>14</v>
      </c>
      <c r="E25" s="14" t="s">
        <v>16</v>
      </c>
      <c r="F25" s="11">
        <v>1</v>
      </c>
      <c r="G25" s="17">
        <v>20000000</v>
      </c>
      <c r="H25" s="17">
        <v>20000000</v>
      </c>
      <c r="I25" s="17">
        <v>20000000</v>
      </c>
      <c r="J25" s="17">
        <v>0</v>
      </c>
      <c r="K25" s="44" t="s">
        <v>17</v>
      </c>
      <c r="L25" s="17">
        <v>4000000</v>
      </c>
      <c r="M25" s="17">
        <v>4000000</v>
      </c>
    </row>
    <row r="26" spans="1:13" s="5" customFormat="1">
      <c r="A26" s="14">
        <v>18</v>
      </c>
      <c r="B26" s="19" t="s">
        <v>80</v>
      </c>
      <c r="C26" s="11" t="s">
        <v>61</v>
      </c>
      <c r="D26" s="14" t="s">
        <v>21</v>
      </c>
      <c r="E26" s="14" t="s">
        <v>16</v>
      </c>
      <c r="F26" s="11">
        <v>1</v>
      </c>
      <c r="G26" s="17">
        <v>9315500</v>
      </c>
      <c r="H26" s="17">
        <v>9315500</v>
      </c>
      <c r="I26" s="17">
        <v>9315500</v>
      </c>
      <c r="J26" s="17">
        <v>0</v>
      </c>
      <c r="K26" s="44" t="s">
        <v>17</v>
      </c>
      <c r="L26" s="17">
        <v>1200000</v>
      </c>
      <c r="M26" s="17">
        <v>1200000</v>
      </c>
    </row>
    <row r="27" spans="1:13" s="5" customFormat="1">
      <c r="A27" s="14">
        <v>19</v>
      </c>
      <c r="B27" s="19" t="s">
        <v>79</v>
      </c>
      <c r="C27" s="11" t="s">
        <v>62</v>
      </c>
      <c r="D27" s="14" t="s">
        <v>20</v>
      </c>
      <c r="E27" s="14" t="s">
        <v>19</v>
      </c>
      <c r="F27" s="11">
        <v>1</v>
      </c>
      <c r="G27" s="17">
        <v>15800000</v>
      </c>
      <c r="H27" s="17">
        <v>15800000</v>
      </c>
      <c r="I27" s="17">
        <v>15800000</v>
      </c>
      <c r="J27" s="17">
        <v>0</v>
      </c>
      <c r="K27" s="44" t="s">
        <v>17</v>
      </c>
      <c r="L27" s="17">
        <v>1000000</v>
      </c>
      <c r="M27" s="17">
        <v>1000000</v>
      </c>
    </row>
    <row r="28" spans="1:13" s="5" customFormat="1">
      <c r="A28" s="14">
        <v>20</v>
      </c>
      <c r="B28" s="19" t="s">
        <v>59</v>
      </c>
      <c r="C28" s="11" t="s">
        <v>63</v>
      </c>
      <c r="D28" s="14" t="s">
        <v>20</v>
      </c>
      <c r="E28" s="14" t="s">
        <v>29</v>
      </c>
      <c r="F28" s="11">
        <v>1</v>
      </c>
      <c r="G28" s="17">
        <v>3820000</v>
      </c>
      <c r="H28" s="17">
        <v>3820000</v>
      </c>
      <c r="I28" s="17">
        <v>3820000</v>
      </c>
      <c r="J28" s="17">
        <v>0</v>
      </c>
      <c r="K28" s="44" t="s">
        <v>17</v>
      </c>
      <c r="L28" s="17">
        <v>100000</v>
      </c>
      <c r="M28" s="17">
        <v>100000</v>
      </c>
    </row>
    <row r="29" spans="1:13" s="5" customFormat="1">
      <c r="A29" s="203" t="s">
        <v>64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5"/>
    </row>
    <row r="30" spans="1:13" s="5" customFormat="1">
      <c r="A30" s="10">
        <v>21</v>
      </c>
      <c r="B30" s="10" t="s">
        <v>65</v>
      </c>
      <c r="C30" s="11" t="s">
        <v>66</v>
      </c>
      <c r="D30" s="11" t="s">
        <v>15</v>
      </c>
      <c r="E30" s="11" t="s">
        <v>16</v>
      </c>
      <c r="F30" s="10">
        <v>1</v>
      </c>
      <c r="G30" s="15">
        <v>11900000</v>
      </c>
      <c r="H30" s="15">
        <v>11900000</v>
      </c>
      <c r="I30" s="15">
        <v>11900000</v>
      </c>
      <c r="J30" s="15">
        <v>0</v>
      </c>
      <c r="K30" s="16" t="s">
        <v>17</v>
      </c>
      <c r="L30" s="12">
        <v>500000</v>
      </c>
      <c r="M30" s="12">
        <v>1000000</v>
      </c>
    </row>
    <row r="31" spans="1:13" s="5" customFormat="1">
      <c r="A31" s="203" t="s">
        <v>288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5"/>
    </row>
    <row r="32" spans="1:13" s="5" customFormat="1">
      <c r="A32" s="10">
        <v>22</v>
      </c>
      <c r="B32" s="10" t="s">
        <v>289</v>
      </c>
      <c r="C32" s="10" t="s">
        <v>290</v>
      </c>
      <c r="D32" s="10" t="s">
        <v>14</v>
      </c>
      <c r="E32" s="10" t="s">
        <v>16</v>
      </c>
      <c r="F32" s="10">
        <v>1</v>
      </c>
      <c r="G32" s="12">
        <v>25000000</v>
      </c>
      <c r="H32" s="12">
        <v>25000000</v>
      </c>
      <c r="I32" s="12">
        <v>25000000</v>
      </c>
      <c r="J32" s="13">
        <f>SUM(H32-I32)</f>
        <v>0</v>
      </c>
      <c r="K32" s="10" t="s">
        <v>17</v>
      </c>
      <c r="L32" s="52">
        <v>4000000</v>
      </c>
      <c r="M32" s="12">
        <v>4000000</v>
      </c>
    </row>
  </sheetData>
  <mergeCells count="11">
    <mergeCell ref="A31:M31"/>
    <mergeCell ref="H1:L1"/>
    <mergeCell ref="H2:L2"/>
    <mergeCell ref="H3:L3"/>
    <mergeCell ref="K11:L11"/>
    <mergeCell ref="A5:M5"/>
    <mergeCell ref="A8:M8"/>
    <mergeCell ref="A3:G3"/>
    <mergeCell ref="A24:M24"/>
    <mergeCell ref="A20:M20"/>
    <mergeCell ref="A29:M29"/>
  </mergeCells>
  <pageMargins left="0.25" right="0.25" top="0.75" bottom="0.75" header="0.3" footer="0.3"/>
  <pageSetup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H4" sqref="H4:H5"/>
    </sheetView>
  </sheetViews>
  <sheetFormatPr defaultRowHeight="15"/>
  <cols>
    <col min="1" max="1" width="2.7109375" bestFit="1" customWidth="1"/>
    <col min="2" max="2" width="20.28515625" style="3" customWidth="1"/>
    <col min="3" max="3" width="13.7109375" customWidth="1"/>
    <col min="4" max="7" width="9" customWidth="1"/>
    <col min="8" max="8" width="13.85546875" customWidth="1"/>
    <col min="9" max="9" width="14.85546875" customWidth="1"/>
    <col min="10" max="10" width="10.140625" customWidth="1"/>
    <col min="11" max="11" width="13.7109375" customWidth="1"/>
  </cols>
  <sheetData>
    <row r="1" spans="1:11" s="5" customFormat="1" ht="15" customHeight="1">
      <c r="B1" s="20"/>
      <c r="F1" s="206" t="s">
        <v>444</v>
      </c>
      <c r="G1" s="206"/>
      <c r="H1" s="206"/>
      <c r="I1" s="206"/>
      <c r="J1" s="206"/>
      <c r="K1" s="206"/>
    </row>
    <row r="2" spans="1:11" s="5" customFormat="1" ht="15" customHeight="1">
      <c r="B2" s="20"/>
      <c r="F2" s="206" t="s">
        <v>473</v>
      </c>
      <c r="G2" s="206"/>
      <c r="H2" s="206"/>
      <c r="I2" s="206"/>
      <c r="J2" s="206"/>
      <c r="K2" s="206"/>
    </row>
    <row r="3" spans="1:11" s="5" customFormat="1" ht="15.75" customHeight="1">
      <c r="A3" s="211" t="s">
        <v>68</v>
      </c>
      <c r="B3" s="211"/>
      <c r="C3" s="211"/>
      <c r="D3" s="211"/>
      <c r="E3" s="211"/>
      <c r="F3" s="207" t="s">
        <v>12</v>
      </c>
      <c r="G3" s="207"/>
      <c r="H3" s="207"/>
      <c r="I3" s="207"/>
      <c r="J3" s="207"/>
      <c r="K3" s="207"/>
    </row>
    <row r="4" spans="1:11" s="5" customFormat="1" ht="15.75" customHeight="1">
      <c r="A4" s="213" t="s">
        <v>0</v>
      </c>
      <c r="B4" s="212" t="s">
        <v>70</v>
      </c>
      <c r="C4" s="212" t="s">
        <v>1</v>
      </c>
      <c r="D4" s="212" t="s">
        <v>73</v>
      </c>
      <c r="E4" s="212"/>
      <c r="F4" s="212"/>
      <c r="G4" s="212"/>
      <c r="H4" s="214" t="s">
        <v>9</v>
      </c>
      <c r="I4" s="212" t="s">
        <v>10</v>
      </c>
      <c r="J4" s="212" t="s">
        <v>5</v>
      </c>
      <c r="K4" s="212" t="s">
        <v>6</v>
      </c>
    </row>
    <row r="5" spans="1:11" s="21" customFormat="1">
      <c r="A5" s="213"/>
      <c r="B5" s="212"/>
      <c r="C5" s="212"/>
      <c r="D5" s="22" t="s">
        <v>74</v>
      </c>
      <c r="E5" s="22" t="s">
        <v>75</v>
      </c>
      <c r="F5" s="22" t="s">
        <v>76</v>
      </c>
      <c r="G5" s="22" t="s">
        <v>77</v>
      </c>
      <c r="H5" s="214"/>
      <c r="I5" s="212"/>
      <c r="J5" s="212"/>
      <c r="K5" s="212"/>
    </row>
    <row r="6" spans="1:11" s="5" customFormat="1">
      <c r="A6" s="203" t="s">
        <v>69</v>
      </c>
      <c r="B6" s="204"/>
      <c r="C6" s="204"/>
      <c r="D6" s="204"/>
      <c r="E6" s="204"/>
      <c r="F6" s="204"/>
      <c r="G6" s="204"/>
      <c r="H6" s="204"/>
      <c r="I6" s="204"/>
      <c r="J6" s="204"/>
      <c r="K6" s="205"/>
    </row>
    <row r="7" spans="1:11" s="5" customFormat="1">
      <c r="A7" s="10">
        <v>1</v>
      </c>
      <c r="B7" s="9" t="s">
        <v>71</v>
      </c>
      <c r="C7" s="10" t="s">
        <v>72</v>
      </c>
      <c r="D7" s="10" t="s">
        <v>78</v>
      </c>
      <c r="E7" s="10" t="s">
        <v>78</v>
      </c>
      <c r="F7" s="10" t="s">
        <v>78</v>
      </c>
      <c r="G7" s="10" t="s">
        <v>78</v>
      </c>
      <c r="H7" s="12">
        <v>351127</v>
      </c>
      <c r="I7" s="12">
        <v>351127</v>
      </c>
      <c r="J7" s="13">
        <v>0</v>
      </c>
      <c r="K7" s="10" t="s">
        <v>11</v>
      </c>
    </row>
    <row r="8" spans="1:11" s="5" customFormat="1"/>
    <row r="9" spans="1:11">
      <c r="B9"/>
    </row>
    <row r="10" spans="1:11">
      <c r="B10"/>
    </row>
    <row r="11" spans="1:11" ht="15" customHeight="1">
      <c r="B11"/>
    </row>
    <row r="12" spans="1:11" ht="15" customHeight="1">
      <c r="B12"/>
    </row>
    <row r="13" spans="1:11">
      <c r="B13"/>
    </row>
    <row r="14" spans="1:11" ht="15" customHeight="1">
      <c r="B14"/>
    </row>
    <row r="15" spans="1:11">
      <c r="B15"/>
    </row>
    <row r="16" spans="1:11">
      <c r="B16"/>
    </row>
    <row r="17" spans="2:2">
      <c r="B17"/>
    </row>
    <row r="18" spans="2:2">
      <c r="B18"/>
    </row>
    <row r="19" spans="2:2">
      <c r="B19"/>
    </row>
  </sheetData>
  <mergeCells count="13">
    <mergeCell ref="A6:K6"/>
    <mergeCell ref="A4:A5"/>
    <mergeCell ref="B4:B5"/>
    <mergeCell ref="C4:C5"/>
    <mergeCell ref="H4:H5"/>
    <mergeCell ref="I4:I5"/>
    <mergeCell ref="A3:E3"/>
    <mergeCell ref="F1:K1"/>
    <mergeCell ref="F2:K2"/>
    <mergeCell ref="F3:K3"/>
    <mergeCell ref="J4:J5"/>
    <mergeCell ref="K4:K5"/>
    <mergeCell ref="D4:G4"/>
  </mergeCells>
  <pageMargins left="0.25" right="0.25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1"/>
  <sheetViews>
    <sheetView tabSelected="1" topLeftCell="A301" workbookViewId="0">
      <selection activeCell="I319" sqref="I319"/>
    </sheetView>
  </sheetViews>
  <sheetFormatPr defaultRowHeight="15"/>
  <cols>
    <col min="1" max="1" width="4" style="4" bestFit="1" customWidth="1"/>
    <col min="2" max="2" width="26.85546875" style="168" customWidth="1"/>
    <col min="3" max="3" width="12.140625" customWidth="1"/>
    <col min="4" max="4" width="11" style="3" customWidth="1"/>
    <col min="5" max="5" width="8.28515625" customWidth="1"/>
    <col min="6" max="6" width="15.7109375" style="2" customWidth="1"/>
    <col min="7" max="7" width="14.7109375" style="2" customWidth="1"/>
    <col min="8" max="8" width="13.7109375" style="2" customWidth="1"/>
    <col min="9" max="9" width="11.5703125" customWidth="1"/>
    <col min="10" max="10" width="15.42578125" style="164" customWidth="1"/>
  </cols>
  <sheetData>
    <row r="1" spans="1:10" s="5" customFormat="1" ht="15" customHeight="1">
      <c r="A1" s="21"/>
      <c r="B1" s="165"/>
      <c r="D1" s="20"/>
      <c r="F1" s="215" t="s">
        <v>444</v>
      </c>
      <c r="G1" s="215"/>
      <c r="H1" s="215"/>
      <c r="I1" s="215"/>
      <c r="J1" s="215"/>
    </row>
    <row r="2" spans="1:10" s="5" customFormat="1" ht="15" customHeight="1">
      <c r="A2" s="21"/>
      <c r="B2" s="165"/>
      <c r="D2" s="20"/>
      <c r="F2" s="215" t="s">
        <v>445</v>
      </c>
      <c r="G2" s="215"/>
      <c r="H2" s="215"/>
      <c r="I2" s="215"/>
      <c r="J2" s="215"/>
    </row>
    <row r="3" spans="1:10" s="5" customFormat="1" ht="19.5" customHeight="1">
      <c r="A3" s="211" t="s">
        <v>195</v>
      </c>
      <c r="B3" s="211"/>
      <c r="C3" s="211"/>
      <c r="D3" s="211"/>
      <c r="E3" s="211"/>
      <c r="F3" s="216" t="s">
        <v>27</v>
      </c>
      <c r="G3" s="216"/>
      <c r="H3" s="216"/>
      <c r="I3" s="216"/>
      <c r="J3" s="216"/>
    </row>
    <row r="4" spans="1:10" s="5" customFormat="1" ht="42" customHeight="1">
      <c r="A4" s="24" t="s">
        <v>0</v>
      </c>
      <c r="B4" s="96" t="s">
        <v>22</v>
      </c>
      <c r="C4" s="24" t="s">
        <v>1</v>
      </c>
      <c r="D4" s="25" t="s">
        <v>23</v>
      </c>
      <c r="E4" s="24" t="s">
        <v>24</v>
      </c>
      <c r="F4" s="26" t="s">
        <v>25</v>
      </c>
      <c r="G4" s="26" t="s">
        <v>26</v>
      </c>
      <c r="H4" s="26" t="s">
        <v>10</v>
      </c>
      <c r="I4" s="26" t="s">
        <v>5</v>
      </c>
      <c r="J4" s="152" t="s">
        <v>248</v>
      </c>
    </row>
    <row r="5" spans="1:10" s="47" customFormat="1" ht="15" customHeight="1">
      <c r="A5" s="217" t="s">
        <v>196</v>
      </c>
      <c r="B5" s="218"/>
      <c r="C5" s="218"/>
      <c r="D5" s="218"/>
      <c r="E5" s="218"/>
      <c r="F5" s="218"/>
      <c r="G5" s="218"/>
      <c r="H5" s="218"/>
      <c r="I5" s="218"/>
      <c r="J5" s="219"/>
    </row>
    <row r="6" spans="1:10" s="5" customFormat="1">
      <c r="A6" s="25">
        <v>1</v>
      </c>
      <c r="B6" s="169" t="s">
        <v>82</v>
      </c>
      <c r="C6" s="27">
        <v>28491</v>
      </c>
      <c r="D6" s="28" t="s">
        <v>83</v>
      </c>
      <c r="E6" s="29">
        <v>1</v>
      </c>
      <c r="F6" s="30">
        <v>4577</v>
      </c>
      <c r="G6" s="31">
        <f t="shared" ref="G6:G69" si="0">+E6*F6</f>
        <v>4577</v>
      </c>
      <c r="H6" s="32">
        <v>4577</v>
      </c>
      <c r="I6" s="31">
        <f>+G6-H6</f>
        <v>0</v>
      </c>
      <c r="J6" s="28" t="s">
        <v>11</v>
      </c>
    </row>
    <row r="7" spans="1:10" s="5" customFormat="1">
      <c r="A7" s="25">
        <v>2</v>
      </c>
      <c r="B7" s="169" t="s">
        <v>84</v>
      </c>
      <c r="C7" s="27">
        <v>28491</v>
      </c>
      <c r="D7" s="28" t="s">
        <v>83</v>
      </c>
      <c r="E7" s="29">
        <v>1</v>
      </c>
      <c r="F7" s="30">
        <v>109010</v>
      </c>
      <c r="G7" s="31">
        <f t="shared" si="0"/>
        <v>109010</v>
      </c>
      <c r="H7" s="32">
        <v>109010</v>
      </c>
      <c r="I7" s="31">
        <f t="shared" ref="I7:I70" si="1">+G7-H7</f>
        <v>0</v>
      </c>
      <c r="J7" s="28" t="s">
        <v>11</v>
      </c>
    </row>
    <row r="8" spans="1:10" s="5" customFormat="1">
      <c r="A8" s="25">
        <v>3</v>
      </c>
      <c r="B8" s="169" t="s">
        <v>85</v>
      </c>
      <c r="C8" s="27">
        <v>29221</v>
      </c>
      <c r="D8" s="28" t="s">
        <v>83</v>
      </c>
      <c r="E8" s="29">
        <v>1</v>
      </c>
      <c r="F8" s="30">
        <v>10402</v>
      </c>
      <c r="G8" s="31">
        <f t="shared" si="0"/>
        <v>10402</v>
      </c>
      <c r="H8" s="32">
        <v>10402</v>
      </c>
      <c r="I8" s="31">
        <f t="shared" si="1"/>
        <v>0</v>
      </c>
      <c r="J8" s="28" t="s">
        <v>11</v>
      </c>
    </row>
    <row r="9" spans="1:10" s="5" customFormat="1">
      <c r="A9" s="25">
        <v>4</v>
      </c>
      <c r="B9" s="169" t="s">
        <v>86</v>
      </c>
      <c r="C9" s="27">
        <v>29587</v>
      </c>
      <c r="D9" s="28" t="s">
        <v>83</v>
      </c>
      <c r="E9" s="29">
        <v>1</v>
      </c>
      <c r="F9" s="30">
        <v>24132</v>
      </c>
      <c r="G9" s="31">
        <f t="shared" si="0"/>
        <v>24132</v>
      </c>
      <c r="H9" s="32">
        <v>24132</v>
      </c>
      <c r="I9" s="31">
        <f t="shared" si="1"/>
        <v>0</v>
      </c>
      <c r="J9" s="28" t="s">
        <v>11</v>
      </c>
    </row>
    <row r="10" spans="1:10" s="5" customFormat="1">
      <c r="A10" s="25">
        <v>5</v>
      </c>
      <c r="B10" s="169" t="s">
        <v>87</v>
      </c>
      <c r="C10" s="27">
        <v>29587</v>
      </c>
      <c r="D10" s="28" t="s">
        <v>83</v>
      </c>
      <c r="E10" s="29">
        <v>1</v>
      </c>
      <c r="F10" s="30">
        <v>198465</v>
      </c>
      <c r="G10" s="31">
        <f t="shared" si="0"/>
        <v>198465</v>
      </c>
      <c r="H10" s="32">
        <v>198465</v>
      </c>
      <c r="I10" s="31">
        <f t="shared" si="1"/>
        <v>0</v>
      </c>
      <c r="J10" s="28" t="s">
        <v>11</v>
      </c>
    </row>
    <row r="11" spans="1:10" s="5" customFormat="1">
      <c r="A11" s="25">
        <v>6</v>
      </c>
      <c r="B11" s="169" t="s">
        <v>88</v>
      </c>
      <c r="C11" s="27">
        <v>29587</v>
      </c>
      <c r="D11" s="28" t="s">
        <v>83</v>
      </c>
      <c r="E11" s="29">
        <v>1</v>
      </c>
      <c r="F11" s="30">
        <v>37030</v>
      </c>
      <c r="G11" s="31">
        <f t="shared" si="0"/>
        <v>37030</v>
      </c>
      <c r="H11" s="32">
        <v>37030</v>
      </c>
      <c r="I11" s="31">
        <f t="shared" si="1"/>
        <v>0</v>
      </c>
      <c r="J11" s="28" t="s">
        <v>11</v>
      </c>
    </row>
    <row r="12" spans="1:10" s="5" customFormat="1">
      <c r="A12" s="25">
        <v>7</v>
      </c>
      <c r="B12" s="169" t="s">
        <v>89</v>
      </c>
      <c r="C12" s="27">
        <v>30317</v>
      </c>
      <c r="D12" s="28" t="s">
        <v>83</v>
      </c>
      <c r="E12" s="29">
        <v>1</v>
      </c>
      <c r="F12" s="30">
        <v>102353</v>
      </c>
      <c r="G12" s="31">
        <f t="shared" si="0"/>
        <v>102353</v>
      </c>
      <c r="H12" s="32">
        <v>102353</v>
      </c>
      <c r="I12" s="31">
        <f t="shared" si="1"/>
        <v>0</v>
      </c>
      <c r="J12" s="28" t="s">
        <v>11</v>
      </c>
    </row>
    <row r="13" spans="1:10" s="5" customFormat="1">
      <c r="A13" s="25">
        <v>8</v>
      </c>
      <c r="B13" s="169" t="s">
        <v>90</v>
      </c>
      <c r="C13" s="27">
        <v>30317</v>
      </c>
      <c r="D13" s="28" t="s">
        <v>83</v>
      </c>
      <c r="E13" s="29">
        <v>1</v>
      </c>
      <c r="F13" s="30">
        <v>325620</v>
      </c>
      <c r="G13" s="31">
        <f t="shared" si="0"/>
        <v>325620</v>
      </c>
      <c r="H13" s="32">
        <v>325620</v>
      </c>
      <c r="I13" s="31">
        <f t="shared" si="1"/>
        <v>0</v>
      </c>
      <c r="J13" s="28" t="s">
        <v>11</v>
      </c>
    </row>
    <row r="14" spans="1:10" s="5" customFormat="1">
      <c r="A14" s="25">
        <v>9</v>
      </c>
      <c r="B14" s="169" t="s">
        <v>86</v>
      </c>
      <c r="C14" s="27">
        <v>31048</v>
      </c>
      <c r="D14" s="28" t="s">
        <v>83</v>
      </c>
      <c r="E14" s="29">
        <v>1</v>
      </c>
      <c r="F14" s="30">
        <v>21220</v>
      </c>
      <c r="G14" s="31">
        <f t="shared" si="0"/>
        <v>21220</v>
      </c>
      <c r="H14" s="32">
        <v>21220</v>
      </c>
      <c r="I14" s="31">
        <f t="shared" si="1"/>
        <v>0</v>
      </c>
      <c r="J14" s="28" t="s">
        <v>11</v>
      </c>
    </row>
    <row r="15" spans="1:10" s="5" customFormat="1">
      <c r="A15" s="25">
        <v>10</v>
      </c>
      <c r="B15" s="169" t="s">
        <v>86</v>
      </c>
      <c r="C15" s="27">
        <v>31413</v>
      </c>
      <c r="D15" s="28" t="s">
        <v>83</v>
      </c>
      <c r="E15" s="29">
        <v>2</v>
      </c>
      <c r="F15" s="30">
        <v>60330</v>
      </c>
      <c r="G15" s="31">
        <f t="shared" si="0"/>
        <v>120660</v>
      </c>
      <c r="H15" s="32">
        <v>120660</v>
      </c>
      <c r="I15" s="31">
        <f t="shared" si="1"/>
        <v>0</v>
      </c>
      <c r="J15" s="28" t="s">
        <v>11</v>
      </c>
    </row>
    <row r="16" spans="1:10" s="5" customFormat="1">
      <c r="A16" s="25">
        <v>11</v>
      </c>
      <c r="B16" s="169" t="s">
        <v>91</v>
      </c>
      <c r="C16" s="27">
        <v>31413</v>
      </c>
      <c r="D16" s="28" t="s">
        <v>83</v>
      </c>
      <c r="E16" s="29">
        <v>1</v>
      </c>
      <c r="F16" s="30">
        <v>145625</v>
      </c>
      <c r="G16" s="31">
        <f t="shared" si="0"/>
        <v>145625</v>
      </c>
      <c r="H16" s="32">
        <v>145625</v>
      </c>
      <c r="I16" s="31">
        <f t="shared" si="1"/>
        <v>0</v>
      </c>
      <c r="J16" s="28" t="s">
        <v>11</v>
      </c>
    </row>
    <row r="17" spans="1:10" s="5" customFormat="1">
      <c r="A17" s="25">
        <v>12</v>
      </c>
      <c r="B17" s="169" t="s">
        <v>92</v>
      </c>
      <c r="C17" s="27">
        <v>31778</v>
      </c>
      <c r="D17" s="28" t="s">
        <v>83</v>
      </c>
      <c r="E17" s="29">
        <v>1</v>
      </c>
      <c r="F17" s="30">
        <v>863761</v>
      </c>
      <c r="G17" s="31">
        <f t="shared" si="0"/>
        <v>863761</v>
      </c>
      <c r="H17" s="32">
        <v>863761</v>
      </c>
      <c r="I17" s="31">
        <f t="shared" si="1"/>
        <v>0</v>
      </c>
      <c r="J17" s="28" t="s">
        <v>11</v>
      </c>
    </row>
    <row r="18" spans="1:10" s="5" customFormat="1">
      <c r="A18" s="25">
        <v>13</v>
      </c>
      <c r="B18" s="169" t="s">
        <v>93</v>
      </c>
      <c r="C18" s="27">
        <v>32143</v>
      </c>
      <c r="D18" s="28" t="s">
        <v>83</v>
      </c>
      <c r="E18" s="29">
        <v>1</v>
      </c>
      <c r="F18" s="30">
        <v>3329</v>
      </c>
      <c r="G18" s="31">
        <f t="shared" si="0"/>
        <v>3329</v>
      </c>
      <c r="H18" s="32">
        <v>3329</v>
      </c>
      <c r="I18" s="31">
        <f t="shared" si="1"/>
        <v>0</v>
      </c>
      <c r="J18" s="28" t="s">
        <v>11</v>
      </c>
    </row>
    <row r="19" spans="1:10" s="5" customFormat="1">
      <c r="A19" s="25">
        <v>14</v>
      </c>
      <c r="B19" s="169" t="s">
        <v>94</v>
      </c>
      <c r="C19" s="27">
        <v>32143</v>
      </c>
      <c r="D19" s="28" t="s">
        <v>83</v>
      </c>
      <c r="E19" s="29">
        <v>1</v>
      </c>
      <c r="F19" s="30">
        <v>612871</v>
      </c>
      <c r="G19" s="31">
        <f t="shared" si="0"/>
        <v>612871</v>
      </c>
      <c r="H19" s="31">
        <v>612871</v>
      </c>
      <c r="I19" s="31">
        <f t="shared" si="1"/>
        <v>0</v>
      </c>
      <c r="J19" s="28" t="s">
        <v>11</v>
      </c>
    </row>
    <row r="20" spans="1:10" s="5" customFormat="1">
      <c r="A20" s="25">
        <v>15</v>
      </c>
      <c r="B20" s="169" t="s">
        <v>95</v>
      </c>
      <c r="C20" s="27">
        <v>32509</v>
      </c>
      <c r="D20" s="28" t="s">
        <v>83</v>
      </c>
      <c r="E20" s="29">
        <v>1</v>
      </c>
      <c r="F20" s="30">
        <v>217080</v>
      </c>
      <c r="G20" s="31">
        <f t="shared" si="0"/>
        <v>217080</v>
      </c>
      <c r="H20" s="31">
        <v>217080</v>
      </c>
      <c r="I20" s="31">
        <f t="shared" si="1"/>
        <v>0</v>
      </c>
      <c r="J20" s="28" t="s">
        <v>11</v>
      </c>
    </row>
    <row r="21" spans="1:10" s="5" customFormat="1">
      <c r="A21" s="25">
        <v>16</v>
      </c>
      <c r="B21" s="169" t="s">
        <v>96</v>
      </c>
      <c r="C21" s="27">
        <v>32509</v>
      </c>
      <c r="D21" s="28" t="s">
        <v>83</v>
      </c>
      <c r="E21" s="29">
        <v>1</v>
      </c>
      <c r="F21" s="30">
        <v>397763</v>
      </c>
      <c r="G21" s="31">
        <f t="shared" si="0"/>
        <v>397763</v>
      </c>
      <c r="H21" s="31">
        <v>397763</v>
      </c>
      <c r="I21" s="31">
        <f t="shared" si="1"/>
        <v>0</v>
      </c>
      <c r="J21" s="28" t="s">
        <v>11</v>
      </c>
    </row>
    <row r="22" spans="1:10" s="5" customFormat="1">
      <c r="A22" s="25">
        <v>17</v>
      </c>
      <c r="B22" s="169" t="s">
        <v>86</v>
      </c>
      <c r="C22" s="27">
        <v>32874</v>
      </c>
      <c r="D22" s="28" t="s">
        <v>83</v>
      </c>
      <c r="E22" s="29">
        <v>1</v>
      </c>
      <c r="F22" s="30">
        <v>9986</v>
      </c>
      <c r="G22" s="31">
        <f t="shared" si="0"/>
        <v>9986</v>
      </c>
      <c r="H22" s="32">
        <v>9986</v>
      </c>
      <c r="I22" s="31">
        <f t="shared" si="1"/>
        <v>0</v>
      </c>
      <c r="J22" s="28" t="s">
        <v>11</v>
      </c>
    </row>
    <row r="23" spans="1:10" s="5" customFormat="1">
      <c r="A23" s="25">
        <v>18</v>
      </c>
      <c r="B23" s="169" t="s">
        <v>97</v>
      </c>
      <c r="C23" s="27">
        <v>33970</v>
      </c>
      <c r="D23" s="28" t="s">
        <v>83</v>
      </c>
      <c r="E23" s="29">
        <v>1</v>
      </c>
      <c r="F23" s="30">
        <v>460029</v>
      </c>
      <c r="G23" s="31">
        <f t="shared" si="0"/>
        <v>460029</v>
      </c>
      <c r="H23" s="32">
        <v>460029</v>
      </c>
      <c r="I23" s="31">
        <f t="shared" si="1"/>
        <v>0</v>
      </c>
      <c r="J23" s="28" t="s">
        <v>11</v>
      </c>
    </row>
    <row r="24" spans="1:10" s="5" customFormat="1">
      <c r="A24" s="25">
        <v>19</v>
      </c>
      <c r="B24" s="169" t="s">
        <v>98</v>
      </c>
      <c r="C24" s="27">
        <v>33970</v>
      </c>
      <c r="D24" s="28" t="s">
        <v>83</v>
      </c>
      <c r="E24" s="29">
        <v>1</v>
      </c>
      <c r="F24" s="30">
        <v>301651</v>
      </c>
      <c r="G24" s="31">
        <f t="shared" si="0"/>
        <v>301651</v>
      </c>
      <c r="H24" s="32">
        <v>301651</v>
      </c>
      <c r="I24" s="31">
        <f t="shared" si="1"/>
        <v>0</v>
      </c>
      <c r="J24" s="28" t="s">
        <v>11</v>
      </c>
    </row>
    <row r="25" spans="1:10" s="5" customFormat="1">
      <c r="A25" s="25">
        <v>20</v>
      </c>
      <c r="B25" s="169" t="s">
        <v>97</v>
      </c>
      <c r="C25" s="27">
        <v>34335</v>
      </c>
      <c r="D25" s="28" t="s">
        <v>83</v>
      </c>
      <c r="E25" s="29">
        <v>1</v>
      </c>
      <c r="F25" s="30">
        <v>208035</v>
      </c>
      <c r="G25" s="31">
        <f t="shared" si="0"/>
        <v>208035</v>
      </c>
      <c r="H25" s="32">
        <v>208035</v>
      </c>
      <c r="I25" s="31">
        <f t="shared" si="1"/>
        <v>0</v>
      </c>
      <c r="J25" s="28" t="s">
        <v>11</v>
      </c>
    </row>
    <row r="26" spans="1:10" s="5" customFormat="1">
      <c r="A26" s="25">
        <v>21</v>
      </c>
      <c r="B26" s="169" t="s">
        <v>99</v>
      </c>
      <c r="C26" s="27">
        <v>34335</v>
      </c>
      <c r="D26" s="28" t="s">
        <v>83</v>
      </c>
      <c r="E26" s="29">
        <v>1</v>
      </c>
      <c r="F26" s="30">
        <v>180303030</v>
      </c>
      <c r="G26" s="31">
        <f t="shared" si="0"/>
        <v>180303030</v>
      </c>
      <c r="H26" s="32">
        <v>180303030</v>
      </c>
      <c r="I26" s="31">
        <f t="shared" si="1"/>
        <v>0</v>
      </c>
      <c r="J26" s="28" t="s">
        <v>11</v>
      </c>
    </row>
    <row r="27" spans="1:10" s="5" customFormat="1">
      <c r="A27" s="25">
        <v>22</v>
      </c>
      <c r="B27" s="169" t="s">
        <v>97</v>
      </c>
      <c r="C27" s="27">
        <v>35065</v>
      </c>
      <c r="D27" s="28" t="s">
        <v>83</v>
      </c>
      <c r="E27" s="29">
        <v>1</v>
      </c>
      <c r="F27" s="30">
        <v>20387</v>
      </c>
      <c r="G27" s="31">
        <f t="shared" si="0"/>
        <v>20387</v>
      </c>
      <c r="H27" s="32">
        <v>20387</v>
      </c>
      <c r="I27" s="31">
        <f t="shared" si="1"/>
        <v>0</v>
      </c>
      <c r="J27" s="28" t="s">
        <v>11</v>
      </c>
    </row>
    <row r="28" spans="1:10" s="5" customFormat="1">
      <c r="A28" s="25">
        <v>23</v>
      </c>
      <c r="B28" s="169" t="s">
        <v>100</v>
      </c>
      <c r="C28" s="27">
        <v>35796</v>
      </c>
      <c r="D28" s="28" t="s">
        <v>83</v>
      </c>
      <c r="E28" s="29">
        <v>1</v>
      </c>
      <c r="F28" s="30">
        <v>235170</v>
      </c>
      <c r="G28" s="31">
        <f t="shared" si="0"/>
        <v>235170</v>
      </c>
      <c r="H28" s="32">
        <v>235170</v>
      </c>
      <c r="I28" s="31">
        <f t="shared" si="1"/>
        <v>0</v>
      </c>
      <c r="J28" s="28" t="s">
        <v>11</v>
      </c>
    </row>
    <row r="29" spans="1:10" s="5" customFormat="1">
      <c r="A29" s="25">
        <v>24</v>
      </c>
      <c r="B29" s="169" t="s">
        <v>101</v>
      </c>
      <c r="C29" s="27">
        <v>36161</v>
      </c>
      <c r="D29" s="28" t="s">
        <v>83</v>
      </c>
      <c r="E29" s="29">
        <v>1</v>
      </c>
      <c r="F29" s="30">
        <v>162810</v>
      </c>
      <c r="G29" s="31">
        <f t="shared" si="0"/>
        <v>162810</v>
      </c>
      <c r="H29" s="32">
        <v>162810</v>
      </c>
      <c r="I29" s="31">
        <f t="shared" si="1"/>
        <v>0</v>
      </c>
      <c r="J29" s="28" t="s">
        <v>11</v>
      </c>
    </row>
    <row r="30" spans="1:10" s="5" customFormat="1">
      <c r="A30" s="25">
        <v>25</v>
      </c>
      <c r="B30" s="169" t="s">
        <v>87</v>
      </c>
      <c r="C30" s="27">
        <v>36161</v>
      </c>
      <c r="D30" s="28" t="s">
        <v>83</v>
      </c>
      <c r="E30" s="29">
        <v>1</v>
      </c>
      <c r="F30" s="30">
        <v>325620</v>
      </c>
      <c r="G30" s="31">
        <f t="shared" si="0"/>
        <v>325620</v>
      </c>
      <c r="H30" s="32">
        <v>325620</v>
      </c>
      <c r="I30" s="31">
        <f t="shared" si="1"/>
        <v>0</v>
      </c>
      <c r="J30" s="28" t="s">
        <v>11</v>
      </c>
    </row>
    <row r="31" spans="1:10" s="5" customFormat="1" ht="25.5">
      <c r="A31" s="25">
        <v>26</v>
      </c>
      <c r="B31" s="169" t="s">
        <v>102</v>
      </c>
      <c r="C31" s="27">
        <v>36161</v>
      </c>
      <c r="D31" s="28" t="s">
        <v>83</v>
      </c>
      <c r="E31" s="29">
        <v>1</v>
      </c>
      <c r="F31" s="30">
        <v>1107108</v>
      </c>
      <c r="G31" s="31">
        <f t="shared" si="0"/>
        <v>1107108</v>
      </c>
      <c r="H31" s="32">
        <v>1107108</v>
      </c>
      <c r="I31" s="31">
        <f t="shared" si="1"/>
        <v>0</v>
      </c>
      <c r="J31" s="28" t="s">
        <v>11</v>
      </c>
    </row>
    <row r="32" spans="1:10" s="5" customFormat="1">
      <c r="A32" s="25">
        <v>27</v>
      </c>
      <c r="B32" s="169" t="s">
        <v>92</v>
      </c>
      <c r="C32" s="27">
        <v>36161</v>
      </c>
      <c r="D32" s="28" t="s">
        <v>83</v>
      </c>
      <c r="E32" s="29">
        <v>1</v>
      </c>
      <c r="F32" s="30">
        <v>2385528</v>
      </c>
      <c r="G32" s="31">
        <f t="shared" si="0"/>
        <v>2385528</v>
      </c>
      <c r="H32" s="30">
        <v>2385528</v>
      </c>
      <c r="I32" s="31">
        <f t="shared" si="1"/>
        <v>0</v>
      </c>
      <c r="J32" s="28" t="s">
        <v>11</v>
      </c>
    </row>
    <row r="33" spans="1:10" s="5" customFormat="1">
      <c r="A33" s="25">
        <v>28</v>
      </c>
      <c r="B33" s="169" t="s">
        <v>103</v>
      </c>
      <c r="C33" s="27">
        <v>36161</v>
      </c>
      <c r="D33" s="28" t="s">
        <v>83</v>
      </c>
      <c r="E33" s="29">
        <v>1</v>
      </c>
      <c r="F33" s="30">
        <v>2894400</v>
      </c>
      <c r="G33" s="31">
        <f t="shared" si="0"/>
        <v>2894400</v>
      </c>
      <c r="H33" s="32">
        <v>2894400</v>
      </c>
      <c r="I33" s="31">
        <f t="shared" si="1"/>
        <v>0</v>
      </c>
      <c r="J33" s="28" t="s">
        <v>11</v>
      </c>
    </row>
    <row r="34" spans="1:10" s="5" customFormat="1">
      <c r="A34" s="25">
        <v>29</v>
      </c>
      <c r="B34" s="169" t="s">
        <v>104</v>
      </c>
      <c r="C34" s="27">
        <v>36526</v>
      </c>
      <c r="D34" s="28" t="s">
        <v>83</v>
      </c>
      <c r="E34" s="29">
        <v>1</v>
      </c>
      <c r="F34" s="30">
        <v>2170800</v>
      </c>
      <c r="G34" s="31">
        <f t="shared" si="0"/>
        <v>2170800</v>
      </c>
      <c r="H34" s="32">
        <v>2170800</v>
      </c>
      <c r="I34" s="33">
        <f t="shared" si="1"/>
        <v>0</v>
      </c>
      <c r="J34" s="28" t="s">
        <v>11</v>
      </c>
    </row>
    <row r="35" spans="1:10" s="5" customFormat="1" ht="25.5">
      <c r="A35" s="25">
        <v>30</v>
      </c>
      <c r="B35" s="169" t="s">
        <v>105</v>
      </c>
      <c r="C35" s="27">
        <v>36526</v>
      </c>
      <c r="D35" s="28" t="s">
        <v>83</v>
      </c>
      <c r="E35" s="29">
        <v>1</v>
      </c>
      <c r="F35" s="30">
        <v>2623050</v>
      </c>
      <c r="G35" s="31">
        <f t="shared" si="0"/>
        <v>2623050</v>
      </c>
      <c r="H35" s="32">
        <v>2623050</v>
      </c>
      <c r="I35" s="31">
        <f t="shared" si="1"/>
        <v>0</v>
      </c>
      <c r="J35" s="28" t="s">
        <v>11</v>
      </c>
    </row>
    <row r="36" spans="1:10" s="5" customFormat="1">
      <c r="A36" s="25">
        <v>31</v>
      </c>
      <c r="B36" s="169" t="s">
        <v>106</v>
      </c>
      <c r="C36" s="27">
        <v>36892</v>
      </c>
      <c r="D36" s="28" t="s">
        <v>83</v>
      </c>
      <c r="E36" s="29">
        <v>1</v>
      </c>
      <c r="F36" s="30">
        <v>8327189</v>
      </c>
      <c r="G36" s="31">
        <f t="shared" si="0"/>
        <v>8327189</v>
      </c>
      <c r="H36" s="32">
        <v>8327189</v>
      </c>
      <c r="I36" s="31">
        <f t="shared" si="1"/>
        <v>0</v>
      </c>
      <c r="J36" s="28" t="s">
        <v>11</v>
      </c>
    </row>
    <row r="37" spans="1:10" s="5" customFormat="1">
      <c r="A37" s="25">
        <v>32</v>
      </c>
      <c r="B37" s="169" t="s">
        <v>107</v>
      </c>
      <c r="C37" s="27">
        <v>36892</v>
      </c>
      <c r="D37" s="28" t="s">
        <v>83</v>
      </c>
      <c r="E37" s="29">
        <v>1</v>
      </c>
      <c r="F37" s="30">
        <v>579097</v>
      </c>
      <c r="G37" s="31">
        <f t="shared" si="0"/>
        <v>579097</v>
      </c>
      <c r="H37" s="32">
        <v>579097</v>
      </c>
      <c r="I37" s="31">
        <f t="shared" si="1"/>
        <v>0</v>
      </c>
      <c r="J37" s="28" t="s">
        <v>11</v>
      </c>
    </row>
    <row r="38" spans="1:10" s="5" customFormat="1">
      <c r="A38" s="25">
        <v>33</v>
      </c>
      <c r="B38" s="169" t="s">
        <v>108</v>
      </c>
      <c r="C38" s="27">
        <v>36892</v>
      </c>
      <c r="D38" s="28" t="s">
        <v>83</v>
      </c>
      <c r="E38" s="29">
        <v>1</v>
      </c>
      <c r="F38" s="30">
        <v>2775730</v>
      </c>
      <c r="G38" s="31">
        <f t="shared" si="0"/>
        <v>2775730</v>
      </c>
      <c r="H38" s="32">
        <v>2775730</v>
      </c>
      <c r="I38" s="31">
        <f t="shared" si="1"/>
        <v>0</v>
      </c>
      <c r="J38" s="28" t="s">
        <v>11</v>
      </c>
    </row>
    <row r="39" spans="1:10" s="5" customFormat="1">
      <c r="A39" s="25">
        <v>34</v>
      </c>
      <c r="B39" s="169" t="s">
        <v>109</v>
      </c>
      <c r="C39" s="27">
        <v>36892</v>
      </c>
      <c r="D39" s="28" t="s">
        <v>83</v>
      </c>
      <c r="E39" s="29">
        <v>1</v>
      </c>
      <c r="F39" s="30">
        <v>569835</v>
      </c>
      <c r="G39" s="31">
        <f t="shared" si="0"/>
        <v>569835</v>
      </c>
      <c r="H39" s="32">
        <v>569835</v>
      </c>
      <c r="I39" s="31">
        <f t="shared" si="1"/>
        <v>0</v>
      </c>
      <c r="J39" s="28" t="s">
        <v>11</v>
      </c>
    </row>
    <row r="40" spans="1:10" s="5" customFormat="1">
      <c r="A40" s="25">
        <v>35</v>
      </c>
      <c r="B40" s="169" t="s">
        <v>110</v>
      </c>
      <c r="C40" s="27">
        <v>36892</v>
      </c>
      <c r="D40" s="28" t="s">
        <v>83</v>
      </c>
      <c r="E40" s="29">
        <v>1</v>
      </c>
      <c r="F40" s="30">
        <v>86470</v>
      </c>
      <c r="G40" s="31">
        <f t="shared" si="0"/>
        <v>86470</v>
      </c>
      <c r="H40" s="32">
        <v>86470</v>
      </c>
      <c r="I40" s="31">
        <f t="shared" si="1"/>
        <v>0</v>
      </c>
      <c r="J40" s="28" t="s">
        <v>11</v>
      </c>
    </row>
    <row r="41" spans="1:10" s="5" customFormat="1">
      <c r="A41" s="25">
        <v>36</v>
      </c>
      <c r="B41" s="169" t="s">
        <v>87</v>
      </c>
      <c r="C41" s="27">
        <v>37622</v>
      </c>
      <c r="D41" s="28" t="s">
        <v>83</v>
      </c>
      <c r="E41" s="29">
        <v>1</v>
      </c>
      <c r="F41" s="30">
        <v>424572</v>
      </c>
      <c r="G41" s="31">
        <f t="shared" si="0"/>
        <v>424572</v>
      </c>
      <c r="H41" s="32">
        <v>424572</v>
      </c>
      <c r="I41" s="31">
        <f t="shared" si="1"/>
        <v>0</v>
      </c>
      <c r="J41" s="28" t="s">
        <v>11</v>
      </c>
    </row>
    <row r="42" spans="1:10" s="5" customFormat="1">
      <c r="A42" s="25">
        <v>37</v>
      </c>
      <c r="B42" s="169" t="s">
        <v>111</v>
      </c>
      <c r="C42" s="27">
        <v>37622</v>
      </c>
      <c r="D42" s="28" t="s">
        <v>83</v>
      </c>
      <c r="E42" s="29">
        <v>1</v>
      </c>
      <c r="F42" s="30">
        <v>594257</v>
      </c>
      <c r="G42" s="31">
        <f t="shared" si="0"/>
        <v>594257</v>
      </c>
      <c r="H42" s="32">
        <v>594257</v>
      </c>
      <c r="I42" s="31">
        <f t="shared" si="1"/>
        <v>0</v>
      </c>
      <c r="J42" s="28" t="s">
        <v>11</v>
      </c>
    </row>
    <row r="43" spans="1:10" s="5" customFormat="1">
      <c r="A43" s="25">
        <v>38</v>
      </c>
      <c r="B43" s="169" t="s">
        <v>112</v>
      </c>
      <c r="C43" s="27">
        <v>37622</v>
      </c>
      <c r="D43" s="28" t="s">
        <v>83</v>
      </c>
      <c r="E43" s="29">
        <v>1</v>
      </c>
      <c r="F43" s="30">
        <v>2684556</v>
      </c>
      <c r="G43" s="31">
        <f t="shared" si="0"/>
        <v>2684556</v>
      </c>
      <c r="H43" s="32">
        <v>2684556</v>
      </c>
      <c r="I43" s="31">
        <f t="shared" si="1"/>
        <v>0</v>
      </c>
      <c r="J43" s="28" t="s">
        <v>11</v>
      </c>
    </row>
    <row r="44" spans="1:10" s="5" customFormat="1">
      <c r="A44" s="25">
        <v>39</v>
      </c>
      <c r="B44" s="169" t="s">
        <v>113</v>
      </c>
      <c r="C44" s="27">
        <v>37622</v>
      </c>
      <c r="D44" s="28" t="s">
        <v>83</v>
      </c>
      <c r="E44" s="29">
        <v>1</v>
      </c>
      <c r="F44" s="30">
        <v>469978</v>
      </c>
      <c r="G44" s="31">
        <f t="shared" si="0"/>
        <v>469978</v>
      </c>
      <c r="H44" s="32">
        <v>469978</v>
      </c>
      <c r="I44" s="33">
        <f t="shared" si="1"/>
        <v>0</v>
      </c>
      <c r="J44" s="28" t="s">
        <v>11</v>
      </c>
    </row>
    <row r="45" spans="1:10" s="5" customFormat="1">
      <c r="A45" s="25">
        <v>40</v>
      </c>
      <c r="B45" s="169" t="s">
        <v>114</v>
      </c>
      <c r="C45" s="27">
        <v>37622</v>
      </c>
      <c r="D45" s="28" t="s">
        <v>83</v>
      </c>
      <c r="E45" s="29">
        <v>1</v>
      </c>
      <c r="F45" s="30">
        <v>297219</v>
      </c>
      <c r="G45" s="31">
        <f t="shared" si="0"/>
        <v>297219</v>
      </c>
      <c r="H45" s="32">
        <v>297219</v>
      </c>
      <c r="I45" s="31">
        <f t="shared" si="1"/>
        <v>0</v>
      </c>
      <c r="J45" s="28" t="s">
        <v>11</v>
      </c>
    </row>
    <row r="46" spans="1:10" s="5" customFormat="1">
      <c r="A46" s="25">
        <v>41</v>
      </c>
      <c r="B46" s="169" t="s">
        <v>115</v>
      </c>
      <c r="C46" s="27">
        <v>37987</v>
      </c>
      <c r="D46" s="28" t="s">
        <v>83</v>
      </c>
      <c r="E46" s="29">
        <v>1</v>
      </c>
      <c r="F46" s="30">
        <v>326000</v>
      </c>
      <c r="G46" s="31">
        <f t="shared" si="0"/>
        <v>326000</v>
      </c>
      <c r="H46" s="32">
        <v>326000</v>
      </c>
      <c r="I46" s="31">
        <f t="shared" si="1"/>
        <v>0</v>
      </c>
      <c r="J46" s="28" t="s">
        <v>11</v>
      </c>
    </row>
    <row r="47" spans="1:10" s="5" customFormat="1">
      <c r="A47" s="25">
        <v>42</v>
      </c>
      <c r="B47" s="169" t="s">
        <v>116</v>
      </c>
      <c r="C47" s="27">
        <v>37987</v>
      </c>
      <c r="D47" s="28" t="s">
        <v>83</v>
      </c>
      <c r="E47" s="29">
        <v>1</v>
      </c>
      <c r="F47" s="30">
        <v>652000</v>
      </c>
      <c r="G47" s="31">
        <f t="shared" si="0"/>
        <v>652000</v>
      </c>
      <c r="H47" s="32">
        <v>652000</v>
      </c>
      <c r="I47" s="31">
        <f t="shared" si="1"/>
        <v>0</v>
      </c>
      <c r="J47" s="28" t="s">
        <v>11</v>
      </c>
    </row>
    <row r="48" spans="1:10" s="5" customFormat="1">
      <c r="A48" s="25">
        <v>43</v>
      </c>
      <c r="B48" s="169" t="s">
        <v>117</v>
      </c>
      <c r="C48" s="27">
        <v>37987</v>
      </c>
      <c r="D48" s="28" t="s">
        <v>83</v>
      </c>
      <c r="E48" s="29">
        <v>1</v>
      </c>
      <c r="F48" s="30">
        <v>12225000</v>
      </c>
      <c r="G48" s="31">
        <f t="shared" si="0"/>
        <v>12225000</v>
      </c>
      <c r="H48" s="32">
        <v>12225000</v>
      </c>
      <c r="I48" s="31">
        <f t="shared" si="1"/>
        <v>0</v>
      </c>
      <c r="J48" s="28" t="s">
        <v>11</v>
      </c>
    </row>
    <row r="49" spans="1:10" s="5" customFormat="1">
      <c r="A49" s="25">
        <v>44</v>
      </c>
      <c r="B49" s="169" t="s">
        <v>118</v>
      </c>
      <c r="C49" s="27">
        <v>37987</v>
      </c>
      <c r="D49" s="28" t="s">
        <v>83</v>
      </c>
      <c r="E49" s="29">
        <v>1</v>
      </c>
      <c r="F49" s="30">
        <v>1974012</v>
      </c>
      <c r="G49" s="31">
        <f t="shared" si="0"/>
        <v>1974012</v>
      </c>
      <c r="H49" s="32">
        <v>1974012</v>
      </c>
      <c r="I49" s="31">
        <f t="shared" si="1"/>
        <v>0</v>
      </c>
      <c r="J49" s="28" t="s">
        <v>11</v>
      </c>
    </row>
    <row r="50" spans="1:10" s="5" customFormat="1">
      <c r="A50" s="25">
        <v>45</v>
      </c>
      <c r="B50" s="169" t="s">
        <v>119</v>
      </c>
      <c r="C50" s="27">
        <v>38353</v>
      </c>
      <c r="D50" s="28" t="s">
        <v>83</v>
      </c>
      <c r="E50" s="29">
        <v>4</v>
      </c>
      <c r="F50" s="30">
        <v>1489000</v>
      </c>
      <c r="G50" s="31">
        <f t="shared" si="0"/>
        <v>5956000</v>
      </c>
      <c r="H50" s="32">
        <v>5956000</v>
      </c>
      <c r="I50" s="31">
        <f t="shared" si="1"/>
        <v>0</v>
      </c>
      <c r="J50" s="28" t="s">
        <v>11</v>
      </c>
    </row>
    <row r="51" spans="1:10" s="5" customFormat="1">
      <c r="A51" s="25">
        <v>46</v>
      </c>
      <c r="B51" s="169" t="s">
        <v>120</v>
      </c>
      <c r="C51" s="27">
        <v>38353</v>
      </c>
      <c r="D51" s="28" t="s">
        <v>83</v>
      </c>
      <c r="E51" s="29">
        <v>1</v>
      </c>
      <c r="F51" s="30">
        <v>1637900</v>
      </c>
      <c r="G51" s="31">
        <f t="shared" si="0"/>
        <v>1637900</v>
      </c>
      <c r="H51" s="32">
        <v>1637900</v>
      </c>
      <c r="I51" s="31">
        <f t="shared" si="1"/>
        <v>0</v>
      </c>
      <c r="J51" s="28" t="s">
        <v>11</v>
      </c>
    </row>
    <row r="52" spans="1:10" s="5" customFormat="1">
      <c r="A52" s="25">
        <v>47</v>
      </c>
      <c r="B52" s="169" t="s">
        <v>111</v>
      </c>
      <c r="C52" s="27">
        <v>38353</v>
      </c>
      <c r="D52" s="28" t="s">
        <v>83</v>
      </c>
      <c r="E52" s="29">
        <v>1</v>
      </c>
      <c r="F52" s="30">
        <v>874043</v>
      </c>
      <c r="G52" s="31">
        <f t="shared" si="0"/>
        <v>874043</v>
      </c>
      <c r="H52" s="32">
        <v>874043</v>
      </c>
      <c r="I52" s="31">
        <f t="shared" si="1"/>
        <v>0</v>
      </c>
      <c r="J52" s="28" t="s">
        <v>11</v>
      </c>
    </row>
    <row r="53" spans="1:10" s="5" customFormat="1">
      <c r="A53" s="25">
        <v>48</v>
      </c>
      <c r="B53" s="169" t="s">
        <v>121</v>
      </c>
      <c r="C53" s="27">
        <v>38353</v>
      </c>
      <c r="D53" s="28" t="s">
        <v>83</v>
      </c>
      <c r="E53" s="29">
        <v>1</v>
      </c>
      <c r="F53" s="30">
        <v>1265650</v>
      </c>
      <c r="G53" s="31">
        <f t="shared" si="0"/>
        <v>1265650</v>
      </c>
      <c r="H53" s="32">
        <v>1265650</v>
      </c>
      <c r="I53" s="31">
        <f t="shared" si="1"/>
        <v>0</v>
      </c>
      <c r="J53" s="28" t="s">
        <v>11</v>
      </c>
    </row>
    <row r="54" spans="1:10" s="5" customFormat="1">
      <c r="A54" s="25">
        <v>49</v>
      </c>
      <c r="B54" s="169" t="s">
        <v>122</v>
      </c>
      <c r="C54" s="27">
        <v>38718</v>
      </c>
      <c r="D54" s="28" t="s">
        <v>83</v>
      </c>
      <c r="E54" s="29">
        <v>1</v>
      </c>
      <c r="F54" s="30">
        <v>2952600</v>
      </c>
      <c r="G54" s="31">
        <f t="shared" si="0"/>
        <v>2952600</v>
      </c>
      <c r="H54" s="32">
        <v>2952600</v>
      </c>
      <c r="I54" s="31">
        <f t="shared" si="1"/>
        <v>0</v>
      </c>
      <c r="J54" s="28" t="s">
        <v>11</v>
      </c>
    </row>
    <row r="55" spans="1:10" s="5" customFormat="1">
      <c r="A55" s="25">
        <v>50</v>
      </c>
      <c r="B55" s="169" t="s">
        <v>111</v>
      </c>
      <c r="C55" s="27">
        <v>38718</v>
      </c>
      <c r="D55" s="28" t="s">
        <v>83</v>
      </c>
      <c r="E55" s="29">
        <v>1</v>
      </c>
      <c r="F55" s="30">
        <v>4921000</v>
      </c>
      <c r="G55" s="31">
        <f t="shared" si="0"/>
        <v>4921000</v>
      </c>
      <c r="H55" s="32">
        <v>4921000</v>
      </c>
      <c r="I55" s="31">
        <f t="shared" si="1"/>
        <v>0</v>
      </c>
      <c r="J55" s="28" t="s">
        <v>11</v>
      </c>
    </row>
    <row r="56" spans="1:10" s="5" customFormat="1">
      <c r="A56" s="25">
        <v>51</v>
      </c>
      <c r="B56" s="169" t="s">
        <v>107</v>
      </c>
      <c r="C56" s="27">
        <v>38718</v>
      </c>
      <c r="D56" s="28" t="s">
        <v>83</v>
      </c>
      <c r="E56" s="29">
        <v>1</v>
      </c>
      <c r="F56" s="30">
        <v>703000</v>
      </c>
      <c r="G56" s="31">
        <f t="shared" si="0"/>
        <v>703000</v>
      </c>
      <c r="H56" s="32">
        <v>703000</v>
      </c>
      <c r="I56" s="31">
        <f t="shared" si="1"/>
        <v>0</v>
      </c>
      <c r="J56" s="28" t="s">
        <v>11</v>
      </c>
    </row>
    <row r="57" spans="1:10" s="5" customFormat="1">
      <c r="A57" s="25">
        <v>52</v>
      </c>
      <c r="B57" s="169" t="s">
        <v>123</v>
      </c>
      <c r="C57" s="27">
        <v>38718</v>
      </c>
      <c r="D57" s="28" t="s">
        <v>83</v>
      </c>
      <c r="E57" s="29">
        <v>1</v>
      </c>
      <c r="F57" s="30">
        <v>351500</v>
      </c>
      <c r="G57" s="31">
        <f t="shared" si="0"/>
        <v>351500</v>
      </c>
      <c r="H57" s="32">
        <v>351500</v>
      </c>
      <c r="I57" s="31">
        <f t="shared" si="1"/>
        <v>0</v>
      </c>
      <c r="J57" s="28" t="s">
        <v>11</v>
      </c>
    </row>
    <row r="58" spans="1:10" s="5" customFormat="1">
      <c r="A58" s="25">
        <v>53</v>
      </c>
      <c r="B58" s="169" t="s">
        <v>124</v>
      </c>
      <c r="C58" s="27">
        <v>38718</v>
      </c>
      <c r="D58" s="28" t="s">
        <v>83</v>
      </c>
      <c r="E58" s="29">
        <v>1</v>
      </c>
      <c r="F58" s="30">
        <v>281200</v>
      </c>
      <c r="G58" s="31">
        <f t="shared" si="0"/>
        <v>281200</v>
      </c>
      <c r="H58" s="32">
        <v>281200</v>
      </c>
      <c r="I58" s="31">
        <f t="shared" si="1"/>
        <v>0</v>
      </c>
      <c r="J58" s="28" t="s">
        <v>11</v>
      </c>
    </row>
    <row r="59" spans="1:10" s="5" customFormat="1">
      <c r="A59" s="25">
        <v>54</v>
      </c>
      <c r="B59" s="169" t="s">
        <v>125</v>
      </c>
      <c r="C59" s="27">
        <v>38718</v>
      </c>
      <c r="D59" s="28" t="s">
        <v>83</v>
      </c>
      <c r="E59" s="29">
        <v>1</v>
      </c>
      <c r="F59" s="30">
        <v>2882300</v>
      </c>
      <c r="G59" s="31">
        <f t="shared" si="0"/>
        <v>2882300</v>
      </c>
      <c r="H59" s="32">
        <v>2882300</v>
      </c>
      <c r="I59" s="31">
        <f t="shared" si="1"/>
        <v>0</v>
      </c>
      <c r="J59" s="28" t="s">
        <v>11</v>
      </c>
    </row>
    <row r="60" spans="1:10" s="5" customFormat="1">
      <c r="A60" s="25">
        <v>55</v>
      </c>
      <c r="B60" s="169" t="s">
        <v>126</v>
      </c>
      <c r="C60" s="27">
        <v>39083</v>
      </c>
      <c r="D60" s="28" t="s">
        <v>83</v>
      </c>
      <c r="E60" s="29">
        <v>2</v>
      </c>
      <c r="F60" s="30">
        <v>46740</v>
      </c>
      <c r="G60" s="31">
        <f t="shared" si="0"/>
        <v>93480</v>
      </c>
      <c r="H60" s="32">
        <v>93480</v>
      </c>
      <c r="I60" s="31">
        <f t="shared" si="1"/>
        <v>0</v>
      </c>
      <c r="J60" s="28" t="s">
        <v>11</v>
      </c>
    </row>
    <row r="61" spans="1:10" s="5" customFormat="1">
      <c r="A61" s="25">
        <v>56</v>
      </c>
      <c r="B61" s="169" t="s">
        <v>127</v>
      </c>
      <c r="C61" s="27">
        <v>39083</v>
      </c>
      <c r="D61" s="28" t="s">
        <v>83</v>
      </c>
      <c r="E61" s="29">
        <v>2</v>
      </c>
      <c r="F61" s="30">
        <v>127540</v>
      </c>
      <c r="G61" s="31">
        <f t="shared" si="0"/>
        <v>255080</v>
      </c>
      <c r="H61" s="32">
        <v>255079</v>
      </c>
      <c r="I61" s="31">
        <v>0</v>
      </c>
      <c r="J61" s="28" t="s">
        <v>11</v>
      </c>
    </row>
    <row r="62" spans="1:10" s="5" customFormat="1">
      <c r="A62" s="25">
        <v>57</v>
      </c>
      <c r="B62" s="169" t="s">
        <v>128</v>
      </c>
      <c r="C62" s="27">
        <v>39083</v>
      </c>
      <c r="D62" s="28" t="s">
        <v>83</v>
      </c>
      <c r="E62" s="29">
        <v>2</v>
      </c>
      <c r="F62" s="30">
        <v>549450</v>
      </c>
      <c r="G62" s="31">
        <f t="shared" si="0"/>
        <v>1098900</v>
      </c>
      <c r="H62" s="32">
        <v>1098900</v>
      </c>
      <c r="I62" s="31">
        <f t="shared" si="1"/>
        <v>0</v>
      </c>
      <c r="J62" s="28" t="s">
        <v>11</v>
      </c>
    </row>
    <row r="63" spans="1:10" s="5" customFormat="1">
      <c r="A63" s="25">
        <v>58</v>
      </c>
      <c r="B63" s="169" t="s">
        <v>129</v>
      </c>
      <c r="C63" s="27">
        <v>39083</v>
      </c>
      <c r="D63" s="28" t="s">
        <v>83</v>
      </c>
      <c r="E63" s="29">
        <v>1</v>
      </c>
      <c r="F63" s="30">
        <v>610500</v>
      </c>
      <c r="G63" s="31">
        <f t="shared" si="0"/>
        <v>610500</v>
      </c>
      <c r="H63" s="32">
        <v>610500</v>
      </c>
      <c r="I63" s="31">
        <f t="shared" si="1"/>
        <v>0</v>
      </c>
      <c r="J63" s="28" t="s">
        <v>11</v>
      </c>
    </row>
    <row r="64" spans="1:10" s="5" customFormat="1">
      <c r="A64" s="25">
        <v>59</v>
      </c>
      <c r="B64" s="169" t="s">
        <v>130</v>
      </c>
      <c r="C64" s="27">
        <v>39083</v>
      </c>
      <c r="D64" s="28" t="s">
        <v>83</v>
      </c>
      <c r="E64" s="29">
        <v>1</v>
      </c>
      <c r="F64" s="30">
        <v>3321120</v>
      </c>
      <c r="G64" s="31">
        <f t="shared" si="0"/>
        <v>3321120</v>
      </c>
      <c r="H64" s="32">
        <v>3321120</v>
      </c>
      <c r="I64" s="31">
        <f t="shared" si="1"/>
        <v>0</v>
      </c>
      <c r="J64" s="28" t="s">
        <v>11</v>
      </c>
    </row>
    <row r="65" spans="1:10" s="5" customFormat="1">
      <c r="A65" s="25">
        <v>60</v>
      </c>
      <c r="B65" s="169" t="s">
        <v>123</v>
      </c>
      <c r="C65" s="27">
        <v>39802</v>
      </c>
      <c r="D65" s="28" t="s">
        <v>83</v>
      </c>
      <c r="E65" s="29">
        <v>1</v>
      </c>
      <c r="F65" s="30">
        <v>198000</v>
      </c>
      <c r="G65" s="31">
        <f t="shared" si="0"/>
        <v>198000</v>
      </c>
      <c r="H65" s="32">
        <v>198000</v>
      </c>
      <c r="I65" s="31">
        <f t="shared" si="1"/>
        <v>0</v>
      </c>
      <c r="J65" s="28" t="s">
        <v>11</v>
      </c>
    </row>
    <row r="66" spans="1:10" s="5" customFormat="1">
      <c r="A66" s="25">
        <v>61</v>
      </c>
      <c r="B66" s="169" t="s">
        <v>131</v>
      </c>
      <c r="C66" s="27">
        <v>39802</v>
      </c>
      <c r="D66" s="28" t="s">
        <v>83</v>
      </c>
      <c r="E66" s="29">
        <v>1</v>
      </c>
      <c r="F66" s="30">
        <v>851400</v>
      </c>
      <c r="G66" s="31">
        <f t="shared" si="0"/>
        <v>851400</v>
      </c>
      <c r="H66" s="32">
        <v>851400</v>
      </c>
      <c r="I66" s="31">
        <f t="shared" si="1"/>
        <v>0</v>
      </c>
      <c r="J66" s="28" t="s">
        <v>11</v>
      </c>
    </row>
    <row r="67" spans="1:10" s="5" customFormat="1" ht="25.5">
      <c r="A67" s="25">
        <v>62</v>
      </c>
      <c r="B67" s="169" t="s">
        <v>132</v>
      </c>
      <c r="C67" s="27">
        <v>39802</v>
      </c>
      <c r="D67" s="28" t="s">
        <v>83</v>
      </c>
      <c r="E67" s="29">
        <v>1</v>
      </c>
      <c r="F67" s="30">
        <v>395029</v>
      </c>
      <c r="G67" s="31">
        <f t="shared" si="0"/>
        <v>395029</v>
      </c>
      <c r="H67" s="32">
        <v>395029</v>
      </c>
      <c r="I67" s="31">
        <f t="shared" si="1"/>
        <v>0</v>
      </c>
      <c r="J67" s="28" t="s">
        <v>11</v>
      </c>
    </row>
    <row r="68" spans="1:10" s="5" customFormat="1">
      <c r="A68" s="25">
        <v>63</v>
      </c>
      <c r="B68" s="169" t="s">
        <v>133</v>
      </c>
      <c r="C68" s="27">
        <v>39802</v>
      </c>
      <c r="D68" s="28" t="s">
        <v>83</v>
      </c>
      <c r="E68" s="29">
        <v>1</v>
      </c>
      <c r="F68" s="30">
        <v>2408000</v>
      </c>
      <c r="G68" s="31">
        <f t="shared" si="0"/>
        <v>2408000</v>
      </c>
      <c r="H68" s="32">
        <v>2408000</v>
      </c>
      <c r="I68" s="31">
        <f t="shared" si="1"/>
        <v>0</v>
      </c>
      <c r="J68" s="28" t="s">
        <v>11</v>
      </c>
    </row>
    <row r="69" spans="1:10" s="5" customFormat="1">
      <c r="A69" s="25">
        <v>64</v>
      </c>
      <c r="B69" s="169" t="s">
        <v>134</v>
      </c>
      <c r="C69" s="27">
        <v>39902</v>
      </c>
      <c r="D69" s="28" t="s">
        <v>83</v>
      </c>
      <c r="E69" s="29">
        <v>1</v>
      </c>
      <c r="F69" s="30">
        <v>80000</v>
      </c>
      <c r="G69" s="31">
        <f t="shared" si="0"/>
        <v>80000</v>
      </c>
      <c r="H69" s="32">
        <v>80000</v>
      </c>
      <c r="I69" s="31">
        <f t="shared" si="1"/>
        <v>0</v>
      </c>
      <c r="J69" s="28" t="s">
        <v>11</v>
      </c>
    </row>
    <row r="70" spans="1:10" s="5" customFormat="1">
      <c r="A70" s="25">
        <v>65</v>
      </c>
      <c r="B70" s="169" t="s">
        <v>135</v>
      </c>
      <c r="C70" s="27">
        <v>39902</v>
      </c>
      <c r="D70" s="28" t="s">
        <v>83</v>
      </c>
      <c r="E70" s="29">
        <v>1</v>
      </c>
      <c r="F70" s="30">
        <v>1047816</v>
      </c>
      <c r="G70" s="31">
        <f t="shared" ref="G70:G104" si="2">+E70*F70</f>
        <v>1047816</v>
      </c>
      <c r="H70" s="32">
        <v>1047816</v>
      </c>
      <c r="I70" s="31">
        <f t="shared" si="1"/>
        <v>0</v>
      </c>
      <c r="J70" s="28" t="s">
        <v>11</v>
      </c>
    </row>
    <row r="71" spans="1:10" s="5" customFormat="1">
      <c r="A71" s="25">
        <v>66</v>
      </c>
      <c r="B71" s="169" t="s">
        <v>136</v>
      </c>
      <c r="C71" s="27">
        <v>39902</v>
      </c>
      <c r="D71" s="28" t="s">
        <v>83</v>
      </c>
      <c r="E71" s="29">
        <v>3</v>
      </c>
      <c r="F71" s="30">
        <v>1458000</v>
      </c>
      <c r="G71" s="31">
        <f t="shared" si="2"/>
        <v>4374000</v>
      </c>
      <c r="H71" s="32">
        <v>4374000</v>
      </c>
      <c r="I71" s="31">
        <f t="shared" ref="I71:I104" si="3">+G71-H71</f>
        <v>0</v>
      </c>
      <c r="J71" s="28" t="s">
        <v>11</v>
      </c>
    </row>
    <row r="72" spans="1:10" s="5" customFormat="1">
      <c r="A72" s="25">
        <v>67</v>
      </c>
      <c r="B72" s="169" t="s">
        <v>137</v>
      </c>
      <c r="C72" s="27">
        <v>39902</v>
      </c>
      <c r="D72" s="28" t="s">
        <v>83</v>
      </c>
      <c r="E72" s="29">
        <v>2</v>
      </c>
      <c r="F72" s="30">
        <v>1371600</v>
      </c>
      <c r="G72" s="31">
        <f t="shared" si="2"/>
        <v>2743200</v>
      </c>
      <c r="H72" s="32">
        <v>2743200</v>
      </c>
      <c r="I72" s="31">
        <f t="shared" si="3"/>
        <v>0</v>
      </c>
      <c r="J72" s="28" t="s">
        <v>11</v>
      </c>
    </row>
    <row r="73" spans="1:10" s="5" customFormat="1">
      <c r="A73" s="25">
        <v>68</v>
      </c>
      <c r="B73" s="169" t="s">
        <v>138</v>
      </c>
      <c r="C73" s="27">
        <v>39965</v>
      </c>
      <c r="D73" s="28" t="s">
        <v>83</v>
      </c>
      <c r="E73" s="29">
        <v>1</v>
      </c>
      <c r="F73" s="30">
        <v>2527870</v>
      </c>
      <c r="G73" s="31">
        <f t="shared" si="2"/>
        <v>2527870</v>
      </c>
      <c r="H73" s="32">
        <v>2422542</v>
      </c>
      <c r="I73" s="31">
        <f t="shared" si="3"/>
        <v>105328</v>
      </c>
      <c r="J73" s="28" t="s">
        <v>11</v>
      </c>
    </row>
    <row r="74" spans="1:10" s="5" customFormat="1" ht="25.5">
      <c r="A74" s="25">
        <v>69</v>
      </c>
      <c r="B74" s="169" t="s">
        <v>139</v>
      </c>
      <c r="C74" s="27">
        <v>40037</v>
      </c>
      <c r="D74" s="28" t="s">
        <v>83</v>
      </c>
      <c r="E74" s="29">
        <v>1</v>
      </c>
      <c r="F74" s="30">
        <v>2260000</v>
      </c>
      <c r="G74" s="31">
        <f t="shared" si="2"/>
        <v>2260000</v>
      </c>
      <c r="H74" s="32">
        <v>2260000</v>
      </c>
      <c r="I74" s="31">
        <f t="shared" si="3"/>
        <v>0</v>
      </c>
      <c r="J74" s="28" t="s">
        <v>11</v>
      </c>
    </row>
    <row r="75" spans="1:10" s="5" customFormat="1">
      <c r="A75" s="25">
        <v>70</v>
      </c>
      <c r="B75" s="169" t="s">
        <v>140</v>
      </c>
      <c r="C75" s="27">
        <v>40037</v>
      </c>
      <c r="D75" s="28" t="s">
        <v>83</v>
      </c>
      <c r="E75" s="29">
        <v>3</v>
      </c>
      <c r="F75" s="30">
        <v>90400</v>
      </c>
      <c r="G75" s="31">
        <f t="shared" si="2"/>
        <v>271200</v>
      </c>
      <c r="H75" s="32">
        <v>255380</v>
      </c>
      <c r="I75" s="31">
        <f t="shared" si="3"/>
        <v>15820</v>
      </c>
      <c r="J75" s="28" t="s">
        <v>11</v>
      </c>
    </row>
    <row r="76" spans="1:10" s="5" customFormat="1">
      <c r="A76" s="25">
        <v>71</v>
      </c>
      <c r="B76" s="169" t="s">
        <v>87</v>
      </c>
      <c r="C76" s="27">
        <v>40086</v>
      </c>
      <c r="D76" s="28" t="s">
        <v>83</v>
      </c>
      <c r="E76" s="29">
        <v>1</v>
      </c>
      <c r="F76" s="30">
        <v>107000</v>
      </c>
      <c r="G76" s="31">
        <f t="shared" si="2"/>
        <v>107000</v>
      </c>
      <c r="H76" s="32">
        <v>107000</v>
      </c>
      <c r="I76" s="31">
        <f t="shared" si="3"/>
        <v>0</v>
      </c>
      <c r="J76" s="28" t="s">
        <v>11</v>
      </c>
    </row>
    <row r="77" spans="1:10" s="5" customFormat="1">
      <c r="A77" s="25">
        <v>72</v>
      </c>
      <c r="B77" s="169" t="s">
        <v>141</v>
      </c>
      <c r="C77" s="27">
        <v>40248</v>
      </c>
      <c r="D77" s="28" t="s">
        <v>83</v>
      </c>
      <c r="E77" s="29">
        <v>1</v>
      </c>
      <c r="F77" s="30">
        <v>1299625</v>
      </c>
      <c r="G77" s="31">
        <f t="shared" si="2"/>
        <v>1299625</v>
      </c>
      <c r="H77" s="32">
        <v>1299625</v>
      </c>
      <c r="I77" s="31">
        <f t="shared" si="3"/>
        <v>0</v>
      </c>
      <c r="J77" s="28" t="s">
        <v>11</v>
      </c>
    </row>
    <row r="78" spans="1:10" s="5" customFormat="1">
      <c r="A78" s="25">
        <v>73</v>
      </c>
      <c r="B78" s="169" t="s">
        <v>142</v>
      </c>
      <c r="C78" s="27">
        <v>40248</v>
      </c>
      <c r="D78" s="28" t="s">
        <v>83</v>
      </c>
      <c r="E78" s="29">
        <v>1</v>
      </c>
      <c r="F78" s="30">
        <v>218241</v>
      </c>
      <c r="G78" s="31">
        <f t="shared" si="2"/>
        <v>218241</v>
      </c>
      <c r="H78" s="32">
        <v>218241</v>
      </c>
      <c r="I78" s="31">
        <f t="shared" si="3"/>
        <v>0</v>
      </c>
      <c r="J78" s="28" t="s">
        <v>11</v>
      </c>
    </row>
    <row r="79" spans="1:10" s="5" customFormat="1">
      <c r="A79" s="25">
        <v>74</v>
      </c>
      <c r="B79" s="169" t="s">
        <v>143</v>
      </c>
      <c r="C79" s="27">
        <v>40248</v>
      </c>
      <c r="D79" s="28" t="s">
        <v>83</v>
      </c>
      <c r="E79" s="29">
        <v>1</v>
      </c>
      <c r="F79" s="30">
        <v>2836584</v>
      </c>
      <c r="G79" s="31">
        <f t="shared" si="2"/>
        <v>2836584</v>
      </c>
      <c r="H79" s="32">
        <v>2836584</v>
      </c>
      <c r="I79" s="31">
        <f t="shared" si="3"/>
        <v>0</v>
      </c>
      <c r="J79" s="28" t="s">
        <v>11</v>
      </c>
    </row>
    <row r="80" spans="1:10" s="5" customFormat="1">
      <c r="A80" s="25">
        <v>75</v>
      </c>
      <c r="B80" s="169" t="s">
        <v>144</v>
      </c>
      <c r="C80" s="27">
        <v>40248</v>
      </c>
      <c r="D80" s="28" t="s">
        <v>83</v>
      </c>
      <c r="E80" s="29">
        <v>1</v>
      </c>
      <c r="F80" s="30">
        <v>2578691</v>
      </c>
      <c r="G80" s="31">
        <f t="shared" si="2"/>
        <v>2578691</v>
      </c>
      <c r="H80" s="32">
        <v>2578691</v>
      </c>
      <c r="I80" s="31">
        <f t="shared" si="3"/>
        <v>0</v>
      </c>
      <c r="J80" s="28" t="s">
        <v>11</v>
      </c>
    </row>
    <row r="81" spans="1:10" s="5" customFormat="1" ht="25.5">
      <c r="A81" s="25">
        <v>76</v>
      </c>
      <c r="B81" s="169" t="s">
        <v>145</v>
      </c>
      <c r="C81" s="27">
        <v>40248</v>
      </c>
      <c r="D81" s="28" t="s">
        <v>83</v>
      </c>
      <c r="E81" s="29">
        <v>1</v>
      </c>
      <c r="F81" s="30">
        <v>2085531</v>
      </c>
      <c r="G81" s="31">
        <f t="shared" si="2"/>
        <v>2085531</v>
      </c>
      <c r="H81" s="32">
        <v>2085531</v>
      </c>
      <c r="I81" s="31">
        <f t="shared" si="3"/>
        <v>0</v>
      </c>
      <c r="J81" s="28" t="s">
        <v>11</v>
      </c>
    </row>
    <row r="82" spans="1:10" s="5" customFormat="1">
      <c r="A82" s="25">
        <v>77</v>
      </c>
      <c r="B82" s="169" t="s">
        <v>146</v>
      </c>
      <c r="C82" s="27">
        <v>40444</v>
      </c>
      <c r="D82" s="28" t="s">
        <v>83</v>
      </c>
      <c r="E82" s="29">
        <v>1</v>
      </c>
      <c r="F82" s="30">
        <v>458000</v>
      </c>
      <c r="G82" s="31">
        <f t="shared" si="2"/>
        <v>458000</v>
      </c>
      <c r="H82" s="32">
        <v>458000</v>
      </c>
      <c r="I82" s="31">
        <f t="shared" si="3"/>
        <v>0</v>
      </c>
      <c r="J82" s="28" t="s">
        <v>11</v>
      </c>
    </row>
    <row r="83" spans="1:10" s="5" customFormat="1">
      <c r="A83" s="25">
        <v>78</v>
      </c>
      <c r="B83" s="169" t="s">
        <v>147</v>
      </c>
      <c r="C83" s="27">
        <v>40542</v>
      </c>
      <c r="D83" s="28" t="s">
        <v>83</v>
      </c>
      <c r="E83" s="29">
        <v>1</v>
      </c>
      <c r="F83" s="30">
        <v>750000</v>
      </c>
      <c r="G83" s="31">
        <f t="shared" si="2"/>
        <v>750000</v>
      </c>
      <c r="H83" s="32">
        <v>750000</v>
      </c>
      <c r="I83" s="31">
        <f t="shared" si="3"/>
        <v>0</v>
      </c>
      <c r="J83" s="28" t="s">
        <v>11</v>
      </c>
    </row>
    <row r="84" spans="1:10" s="5" customFormat="1">
      <c r="A84" s="25">
        <v>79</v>
      </c>
      <c r="B84" s="169" t="s">
        <v>148</v>
      </c>
      <c r="C84" s="27">
        <v>40663</v>
      </c>
      <c r="D84" s="28" t="s">
        <v>83</v>
      </c>
      <c r="E84" s="29">
        <v>1</v>
      </c>
      <c r="F84" s="30">
        <v>12300662</v>
      </c>
      <c r="G84" s="31">
        <f t="shared" si="2"/>
        <v>12300662</v>
      </c>
      <c r="H84" s="32">
        <v>11916267</v>
      </c>
      <c r="I84" s="31">
        <f t="shared" si="3"/>
        <v>384395</v>
      </c>
      <c r="J84" s="28" t="s">
        <v>11</v>
      </c>
    </row>
    <row r="85" spans="1:10" s="5" customFormat="1">
      <c r="A85" s="25">
        <v>80</v>
      </c>
      <c r="B85" s="169" t="s">
        <v>149</v>
      </c>
      <c r="C85" s="27">
        <v>40663</v>
      </c>
      <c r="D85" s="28" t="s">
        <v>83</v>
      </c>
      <c r="E85" s="29">
        <v>2</v>
      </c>
      <c r="F85" s="30">
        <v>1221197</v>
      </c>
      <c r="G85" s="31">
        <f t="shared" si="2"/>
        <v>2442394</v>
      </c>
      <c r="H85" s="32">
        <v>2366068</v>
      </c>
      <c r="I85" s="31">
        <f t="shared" si="3"/>
        <v>76326</v>
      </c>
      <c r="J85" s="28" t="s">
        <v>11</v>
      </c>
    </row>
    <row r="86" spans="1:10" s="5" customFormat="1" ht="25.5">
      <c r="A86" s="25">
        <v>81</v>
      </c>
      <c r="B86" s="169" t="s">
        <v>150</v>
      </c>
      <c r="C86" s="27">
        <v>40663</v>
      </c>
      <c r="D86" s="28" t="s">
        <v>83</v>
      </c>
      <c r="E86" s="29">
        <v>1</v>
      </c>
      <c r="F86" s="30">
        <v>2635214</v>
      </c>
      <c r="G86" s="31">
        <f t="shared" si="2"/>
        <v>2635214</v>
      </c>
      <c r="H86" s="32">
        <v>2635214</v>
      </c>
      <c r="I86" s="31">
        <f t="shared" si="3"/>
        <v>0</v>
      </c>
      <c r="J86" s="28" t="s">
        <v>11</v>
      </c>
    </row>
    <row r="87" spans="1:10" s="5" customFormat="1" ht="25.5">
      <c r="A87" s="25">
        <v>82</v>
      </c>
      <c r="B87" s="169" t="s">
        <v>151</v>
      </c>
      <c r="C87" s="27">
        <v>40663</v>
      </c>
      <c r="D87" s="28" t="s">
        <v>83</v>
      </c>
      <c r="E87" s="29">
        <v>3</v>
      </c>
      <c r="F87" s="30">
        <v>224957</v>
      </c>
      <c r="G87" s="31">
        <f t="shared" si="2"/>
        <v>674871</v>
      </c>
      <c r="H87" s="32">
        <v>674872</v>
      </c>
      <c r="I87" s="31">
        <v>0</v>
      </c>
      <c r="J87" s="28" t="s">
        <v>11</v>
      </c>
    </row>
    <row r="88" spans="1:10" s="5" customFormat="1" ht="25.5">
      <c r="A88" s="25">
        <v>83</v>
      </c>
      <c r="B88" s="169" t="s">
        <v>152</v>
      </c>
      <c r="C88" s="27">
        <v>40663</v>
      </c>
      <c r="D88" s="28" t="s">
        <v>83</v>
      </c>
      <c r="E88" s="29">
        <v>1</v>
      </c>
      <c r="F88" s="30">
        <v>658803</v>
      </c>
      <c r="G88" s="31">
        <f t="shared" si="2"/>
        <v>658803</v>
      </c>
      <c r="H88" s="32">
        <v>658803</v>
      </c>
      <c r="I88" s="31">
        <f t="shared" si="3"/>
        <v>0</v>
      </c>
      <c r="J88" s="28" t="s">
        <v>11</v>
      </c>
    </row>
    <row r="89" spans="1:10" s="5" customFormat="1">
      <c r="A89" s="25">
        <v>84</v>
      </c>
      <c r="B89" s="169" t="s">
        <v>153</v>
      </c>
      <c r="C89" s="27">
        <v>40663</v>
      </c>
      <c r="D89" s="28" t="s">
        <v>83</v>
      </c>
      <c r="E89" s="29">
        <v>1</v>
      </c>
      <c r="F89" s="30">
        <v>269949</v>
      </c>
      <c r="G89" s="31">
        <f t="shared" si="2"/>
        <v>269949</v>
      </c>
      <c r="H89" s="32">
        <v>269949</v>
      </c>
      <c r="I89" s="31">
        <f t="shared" si="3"/>
        <v>0</v>
      </c>
      <c r="J89" s="28" t="s">
        <v>11</v>
      </c>
    </row>
    <row r="90" spans="1:10" s="5" customFormat="1">
      <c r="A90" s="25">
        <v>85</v>
      </c>
      <c r="B90" s="169" t="s">
        <v>154</v>
      </c>
      <c r="C90" s="27">
        <v>40663</v>
      </c>
      <c r="D90" s="28" t="s">
        <v>83</v>
      </c>
      <c r="E90" s="29">
        <v>1</v>
      </c>
      <c r="F90" s="30">
        <v>224957</v>
      </c>
      <c r="G90" s="31">
        <f t="shared" si="2"/>
        <v>224957</v>
      </c>
      <c r="H90" s="32">
        <v>224957</v>
      </c>
      <c r="I90" s="31">
        <f t="shared" si="3"/>
        <v>0</v>
      </c>
      <c r="J90" s="28" t="s">
        <v>11</v>
      </c>
    </row>
    <row r="91" spans="1:10" s="5" customFormat="1">
      <c r="A91" s="25">
        <v>86</v>
      </c>
      <c r="B91" s="169" t="s">
        <v>155</v>
      </c>
      <c r="C91" s="27">
        <v>40663</v>
      </c>
      <c r="D91" s="28" t="s">
        <v>83</v>
      </c>
      <c r="E91" s="29">
        <v>2</v>
      </c>
      <c r="F91" s="30">
        <v>138831</v>
      </c>
      <c r="G91" s="31">
        <f t="shared" si="2"/>
        <v>277662</v>
      </c>
      <c r="H91" s="32">
        <v>277662</v>
      </c>
      <c r="I91" s="31">
        <f t="shared" si="3"/>
        <v>0</v>
      </c>
      <c r="J91" s="28" t="s">
        <v>11</v>
      </c>
    </row>
    <row r="92" spans="1:10" s="5" customFormat="1" ht="25.5">
      <c r="A92" s="25">
        <v>87</v>
      </c>
      <c r="B92" s="169" t="s">
        <v>156</v>
      </c>
      <c r="C92" s="27">
        <v>40663</v>
      </c>
      <c r="D92" s="28" t="s">
        <v>83</v>
      </c>
      <c r="E92" s="29">
        <v>2</v>
      </c>
      <c r="F92" s="30">
        <v>694154</v>
      </c>
      <c r="G92" s="31">
        <f t="shared" si="2"/>
        <v>1388308</v>
      </c>
      <c r="H92" s="32">
        <v>1388308</v>
      </c>
      <c r="I92" s="31">
        <f t="shared" si="3"/>
        <v>0</v>
      </c>
      <c r="J92" s="28" t="s">
        <v>11</v>
      </c>
    </row>
    <row r="93" spans="1:10" s="5" customFormat="1">
      <c r="A93" s="25">
        <v>88</v>
      </c>
      <c r="B93" s="169" t="s">
        <v>157</v>
      </c>
      <c r="C93" s="27">
        <v>40663</v>
      </c>
      <c r="D93" s="28" t="s">
        <v>83</v>
      </c>
      <c r="E93" s="29">
        <v>2</v>
      </c>
      <c r="F93" s="30">
        <v>611884</v>
      </c>
      <c r="G93" s="31">
        <f t="shared" si="2"/>
        <v>1223768</v>
      </c>
      <c r="H93" s="32">
        <v>1223767</v>
      </c>
      <c r="I93" s="31">
        <v>0</v>
      </c>
      <c r="J93" s="28" t="s">
        <v>11</v>
      </c>
    </row>
    <row r="94" spans="1:10" s="5" customFormat="1">
      <c r="A94" s="25">
        <v>89</v>
      </c>
      <c r="B94" s="169" t="s">
        <v>158</v>
      </c>
      <c r="C94" s="27">
        <v>40663</v>
      </c>
      <c r="D94" s="28" t="s">
        <v>83</v>
      </c>
      <c r="E94" s="29">
        <v>2</v>
      </c>
      <c r="F94" s="30">
        <v>115692</v>
      </c>
      <c r="G94" s="31">
        <f t="shared" si="2"/>
        <v>231384</v>
      </c>
      <c r="H94" s="32">
        <v>231385</v>
      </c>
      <c r="I94" s="31">
        <v>0</v>
      </c>
      <c r="J94" s="28" t="s">
        <v>11</v>
      </c>
    </row>
    <row r="95" spans="1:10" s="5" customFormat="1">
      <c r="A95" s="25">
        <v>90</v>
      </c>
      <c r="B95" s="169" t="s">
        <v>159</v>
      </c>
      <c r="C95" s="27">
        <v>40844</v>
      </c>
      <c r="D95" s="28" t="s">
        <v>83</v>
      </c>
      <c r="E95" s="29">
        <v>1</v>
      </c>
      <c r="F95" s="30">
        <v>277500</v>
      </c>
      <c r="G95" s="31">
        <f t="shared" si="2"/>
        <v>277500</v>
      </c>
      <c r="H95" s="32">
        <v>277500</v>
      </c>
      <c r="I95" s="31">
        <f t="shared" si="3"/>
        <v>0</v>
      </c>
      <c r="J95" s="28" t="s">
        <v>11</v>
      </c>
    </row>
    <row r="96" spans="1:10" s="5" customFormat="1">
      <c r="A96" s="25">
        <v>91</v>
      </c>
      <c r="B96" s="169" t="s">
        <v>160</v>
      </c>
      <c r="C96" s="27">
        <v>40996</v>
      </c>
      <c r="D96" s="28" t="s">
        <v>83</v>
      </c>
      <c r="E96" s="29">
        <v>1</v>
      </c>
      <c r="F96" s="30">
        <v>176000</v>
      </c>
      <c r="G96" s="31">
        <f t="shared" si="2"/>
        <v>176000</v>
      </c>
      <c r="H96" s="32">
        <v>176000</v>
      </c>
      <c r="I96" s="31">
        <f t="shared" si="3"/>
        <v>0</v>
      </c>
      <c r="J96" s="28" t="s">
        <v>11</v>
      </c>
    </row>
    <row r="97" spans="1:10" s="5" customFormat="1">
      <c r="A97" s="25">
        <v>92</v>
      </c>
      <c r="B97" s="169" t="s">
        <v>161</v>
      </c>
      <c r="C97" s="27">
        <v>40999</v>
      </c>
      <c r="D97" s="28" t="s">
        <v>83</v>
      </c>
      <c r="E97" s="29">
        <v>8</v>
      </c>
      <c r="F97" s="30">
        <v>528000</v>
      </c>
      <c r="G97" s="31">
        <f t="shared" si="2"/>
        <v>4224000</v>
      </c>
      <c r="H97" s="32">
        <v>4224000</v>
      </c>
      <c r="I97" s="31">
        <f t="shared" si="3"/>
        <v>0</v>
      </c>
      <c r="J97" s="28" t="s">
        <v>11</v>
      </c>
    </row>
    <row r="98" spans="1:10" s="5" customFormat="1">
      <c r="A98" s="25">
        <v>93</v>
      </c>
      <c r="B98" s="169" t="s">
        <v>162</v>
      </c>
      <c r="C98" s="27">
        <v>41090</v>
      </c>
      <c r="D98" s="28" t="s">
        <v>83</v>
      </c>
      <c r="E98" s="29">
        <v>1</v>
      </c>
      <c r="F98" s="30">
        <v>1500000</v>
      </c>
      <c r="G98" s="31">
        <f t="shared" si="2"/>
        <v>1500000</v>
      </c>
      <c r="H98" s="32">
        <v>1234375</v>
      </c>
      <c r="I98" s="31">
        <f t="shared" si="3"/>
        <v>265625</v>
      </c>
      <c r="J98" s="28" t="s">
        <v>11</v>
      </c>
    </row>
    <row r="99" spans="1:10" s="5" customFormat="1">
      <c r="A99" s="25">
        <v>94</v>
      </c>
      <c r="B99" s="169" t="s">
        <v>163</v>
      </c>
      <c r="C99" s="27">
        <v>41090</v>
      </c>
      <c r="D99" s="28" t="s">
        <v>83</v>
      </c>
      <c r="E99" s="29">
        <v>1</v>
      </c>
      <c r="F99" s="30">
        <v>1014581</v>
      </c>
      <c r="G99" s="31">
        <f t="shared" si="2"/>
        <v>1014581</v>
      </c>
      <c r="H99" s="32">
        <v>834915</v>
      </c>
      <c r="I99" s="31">
        <f t="shared" si="3"/>
        <v>179666</v>
      </c>
      <c r="J99" s="28" t="s">
        <v>11</v>
      </c>
    </row>
    <row r="100" spans="1:10" s="5" customFormat="1">
      <c r="A100" s="25">
        <v>95</v>
      </c>
      <c r="B100" s="169" t="s">
        <v>141</v>
      </c>
      <c r="C100" s="27">
        <v>41306</v>
      </c>
      <c r="D100" s="28" t="s">
        <v>83</v>
      </c>
      <c r="E100" s="29">
        <v>1</v>
      </c>
      <c r="F100" s="30">
        <v>2877190</v>
      </c>
      <c r="G100" s="31">
        <f t="shared" si="2"/>
        <v>2877190</v>
      </c>
      <c r="H100" s="32">
        <v>2877190</v>
      </c>
      <c r="I100" s="31">
        <f t="shared" si="3"/>
        <v>0</v>
      </c>
      <c r="J100" s="28" t="s">
        <v>11</v>
      </c>
    </row>
    <row r="101" spans="1:10" s="5" customFormat="1">
      <c r="A101" s="25">
        <v>96</v>
      </c>
      <c r="B101" s="169" t="s">
        <v>164</v>
      </c>
      <c r="C101" s="27">
        <v>41609</v>
      </c>
      <c r="D101" s="28" t="s">
        <v>83</v>
      </c>
      <c r="E101" s="29">
        <v>1</v>
      </c>
      <c r="F101" s="30">
        <v>3498795</v>
      </c>
      <c r="G101" s="31">
        <f t="shared" si="2"/>
        <v>3498795</v>
      </c>
      <c r="H101" s="32">
        <v>3498795</v>
      </c>
      <c r="I101" s="31">
        <f t="shared" si="3"/>
        <v>0</v>
      </c>
      <c r="J101" s="28" t="s">
        <v>11</v>
      </c>
    </row>
    <row r="102" spans="1:10" s="5" customFormat="1">
      <c r="A102" s="25">
        <v>97</v>
      </c>
      <c r="B102" s="169" t="s">
        <v>147</v>
      </c>
      <c r="C102" s="27">
        <v>41612</v>
      </c>
      <c r="D102" s="28" t="s">
        <v>83</v>
      </c>
      <c r="E102" s="29">
        <v>1</v>
      </c>
      <c r="F102" s="30">
        <v>1300000</v>
      </c>
      <c r="G102" s="31">
        <f t="shared" si="2"/>
        <v>1300000</v>
      </c>
      <c r="H102" s="32">
        <v>1300000</v>
      </c>
      <c r="I102" s="31">
        <f t="shared" si="3"/>
        <v>0</v>
      </c>
      <c r="J102" s="28" t="s">
        <v>11</v>
      </c>
    </row>
    <row r="103" spans="1:10" s="5" customFormat="1">
      <c r="A103" s="25">
        <v>98</v>
      </c>
      <c r="B103" s="169" t="s">
        <v>165</v>
      </c>
      <c r="C103" s="27">
        <v>42349</v>
      </c>
      <c r="D103" s="28" t="s">
        <v>83</v>
      </c>
      <c r="E103" s="29">
        <v>1</v>
      </c>
      <c r="F103" s="30">
        <v>443300</v>
      </c>
      <c r="G103" s="31">
        <f t="shared" si="2"/>
        <v>443300</v>
      </c>
      <c r="H103" s="32">
        <v>443300</v>
      </c>
      <c r="I103" s="31">
        <f t="shared" si="3"/>
        <v>0</v>
      </c>
      <c r="J103" s="28" t="s">
        <v>11</v>
      </c>
    </row>
    <row r="104" spans="1:10" s="5" customFormat="1">
      <c r="A104" s="25">
        <v>99</v>
      </c>
      <c r="B104" s="169" t="s">
        <v>142</v>
      </c>
      <c r="C104" s="27">
        <v>42345</v>
      </c>
      <c r="D104" s="28" t="s">
        <v>83</v>
      </c>
      <c r="E104" s="29">
        <v>1</v>
      </c>
      <c r="F104" s="30">
        <v>216356</v>
      </c>
      <c r="G104" s="31">
        <f t="shared" si="2"/>
        <v>216356</v>
      </c>
      <c r="H104" s="32">
        <v>133419</v>
      </c>
      <c r="I104" s="31">
        <f t="shared" si="3"/>
        <v>82937</v>
      </c>
      <c r="J104" s="28" t="s">
        <v>11</v>
      </c>
    </row>
    <row r="105" spans="1:10" s="47" customFormat="1">
      <c r="A105" s="48"/>
      <c r="B105" s="48"/>
      <c r="C105" s="48"/>
      <c r="D105" s="48"/>
      <c r="E105" s="48">
        <f>SUM(E6:E104)</f>
        <v>125</v>
      </c>
      <c r="F105" s="48"/>
      <c r="G105" s="49">
        <f>SUM(G6:G104)</f>
        <v>320937571</v>
      </c>
      <c r="H105" s="49">
        <f t="shared" ref="H105:I105" si="4">SUM(H6:H104)</f>
        <v>319827474</v>
      </c>
      <c r="I105" s="49">
        <f t="shared" si="4"/>
        <v>1110097</v>
      </c>
      <c r="J105" s="111"/>
    </row>
    <row r="106" spans="1:10" s="5" customFormat="1" ht="25.5">
      <c r="A106" s="34">
        <v>100</v>
      </c>
      <c r="B106" s="170" t="s">
        <v>166</v>
      </c>
      <c r="C106" s="35" t="s">
        <v>167</v>
      </c>
      <c r="D106" s="36" t="s">
        <v>292</v>
      </c>
      <c r="E106" s="37">
        <v>1</v>
      </c>
      <c r="F106" s="38">
        <v>23200.43</v>
      </c>
      <c r="G106" s="33">
        <f t="shared" ref="G106:G120" si="5">+E106*F106</f>
        <v>23200.43</v>
      </c>
      <c r="H106" s="38">
        <v>23200.43</v>
      </c>
      <c r="I106" s="33">
        <f t="shared" ref="I106:I120" si="6">+G106-H106</f>
        <v>0</v>
      </c>
      <c r="J106" s="36" t="s">
        <v>11</v>
      </c>
    </row>
    <row r="107" spans="1:10" s="5" customFormat="1">
      <c r="A107" s="34">
        <v>101</v>
      </c>
      <c r="B107" s="170" t="s">
        <v>168</v>
      </c>
      <c r="C107" s="35" t="s">
        <v>169</v>
      </c>
      <c r="D107" s="36" t="s">
        <v>170</v>
      </c>
      <c r="E107" s="37">
        <v>2</v>
      </c>
      <c r="F107" s="38">
        <v>168000</v>
      </c>
      <c r="G107" s="33">
        <f t="shared" si="5"/>
        <v>336000</v>
      </c>
      <c r="H107" s="38">
        <v>336000</v>
      </c>
      <c r="I107" s="33">
        <f t="shared" si="6"/>
        <v>0</v>
      </c>
      <c r="J107" s="36" t="s">
        <v>11</v>
      </c>
    </row>
    <row r="108" spans="1:10" s="5" customFormat="1">
      <c r="A108" s="34">
        <v>102</v>
      </c>
      <c r="B108" s="170" t="s">
        <v>171</v>
      </c>
      <c r="C108" s="35" t="s">
        <v>172</v>
      </c>
      <c r="D108" s="36" t="s">
        <v>170</v>
      </c>
      <c r="E108" s="37">
        <v>1</v>
      </c>
      <c r="F108" s="38">
        <v>1583990</v>
      </c>
      <c r="G108" s="33">
        <f t="shared" si="5"/>
        <v>1583990</v>
      </c>
      <c r="H108" s="38">
        <v>1583990</v>
      </c>
      <c r="I108" s="33">
        <f t="shared" si="6"/>
        <v>0</v>
      </c>
      <c r="J108" s="36" t="s">
        <v>11</v>
      </c>
    </row>
    <row r="109" spans="1:10" s="5" customFormat="1">
      <c r="A109" s="34">
        <v>103</v>
      </c>
      <c r="B109" s="170" t="s">
        <v>173</v>
      </c>
      <c r="C109" s="35" t="s">
        <v>174</v>
      </c>
      <c r="D109" s="36" t="s">
        <v>170</v>
      </c>
      <c r="E109" s="37">
        <v>1</v>
      </c>
      <c r="F109" s="38">
        <v>323400</v>
      </c>
      <c r="G109" s="33">
        <f t="shared" si="5"/>
        <v>323400</v>
      </c>
      <c r="H109" s="38">
        <v>323400</v>
      </c>
      <c r="I109" s="33">
        <f t="shared" si="6"/>
        <v>0</v>
      </c>
      <c r="J109" s="36" t="s">
        <v>11</v>
      </c>
    </row>
    <row r="110" spans="1:10" s="5" customFormat="1">
      <c r="A110" s="34">
        <v>104</v>
      </c>
      <c r="B110" s="170" t="s">
        <v>175</v>
      </c>
      <c r="C110" s="35" t="s">
        <v>174</v>
      </c>
      <c r="D110" s="36" t="s">
        <v>170</v>
      </c>
      <c r="E110" s="37">
        <v>1</v>
      </c>
      <c r="F110" s="38">
        <v>200000</v>
      </c>
      <c r="G110" s="33">
        <f t="shared" si="5"/>
        <v>200000</v>
      </c>
      <c r="H110" s="38">
        <v>174999.72</v>
      </c>
      <c r="I110" s="33">
        <f t="shared" si="6"/>
        <v>25000.28</v>
      </c>
      <c r="J110" s="36" t="s">
        <v>11</v>
      </c>
    </row>
    <row r="111" spans="1:10" s="5" customFormat="1">
      <c r="A111" s="34">
        <v>105</v>
      </c>
      <c r="B111" s="170" t="s">
        <v>176</v>
      </c>
      <c r="C111" s="35" t="s">
        <v>177</v>
      </c>
      <c r="D111" s="36" t="s">
        <v>170</v>
      </c>
      <c r="E111" s="37">
        <v>3</v>
      </c>
      <c r="F111" s="38">
        <v>170000</v>
      </c>
      <c r="G111" s="33">
        <f t="shared" si="5"/>
        <v>510000</v>
      </c>
      <c r="H111" s="38">
        <v>510000</v>
      </c>
      <c r="I111" s="33">
        <f t="shared" si="6"/>
        <v>0</v>
      </c>
      <c r="J111" s="36" t="s">
        <v>11</v>
      </c>
    </row>
    <row r="112" spans="1:10" s="5" customFormat="1" ht="25.5">
      <c r="A112" s="34">
        <v>106</v>
      </c>
      <c r="B112" s="170" t="s">
        <v>178</v>
      </c>
      <c r="C112" s="35" t="s">
        <v>174</v>
      </c>
      <c r="D112" s="36" t="s">
        <v>170</v>
      </c>
      <c r="E112" s="37">
        <v>1</v>
      </c>
      <c r="F112" s="38">
        <v>959800</v>
      </c>
      <c r="G112" s="33">
        <f t="shared" si="5"/>
        <v>959800</v>
      </c>
      <c r="H112" s="38">
        <v>746511.35999999999</v>
      </c>
      <c r="I112" s="33">
        <f t="shared" si="6"/>
        <v>213288.64</v>
      </c>
      <c r="J112" s="36" t="s">
        <v>11</v>
      </c>
    </row>
    <row r="113" spans="1:10" s="5" customFormat="1">
      <c r="A113" s="34">
        <v>107</v>
      </c>
      <c r="B113" s="170" t="s">
        <v>179</v>
      </c>
      <c r="C113" s="35" t="s">
        <v>180</v>
      </c>
      <c r="D113" s="36" t="s">
        <v>170</v>
      </c>
      <c r="E113" s="37">
        <v>4</v>
      </c>
      <c r="F113" s="38">
        <v>150000</v>
      </c>
      <c r="G113" s="33">
        <f t="shared" si="5"/>
        <v>600000</v>
      </c>
      <c r="H113" s="38">
        <v>600000</v>
      </c>
      <c r="I113" s="33">
        <f t="shared" si="6"/>
        <v>0</v>
      </c>
      <c r="J113" s="36" t="s">
        <v>11</v>
      </c>
    </row>
    <row r="114" spans="1:10" s="5" customFormat="1">
      <c r="A114" s="34">
        <v>108</v>
      </c>
      <c r="B114" s="170" t="s">
        <v>181</v>
      </c>
      <c r="C114" s="35" t="s">
        <v>182</v>
      </c>
      <c r="D114" s="36" t="s">
        <v>170</v>
      </c>
      <c r="E114" s="37">
        <v>6</v>
      </c>
      <c r="F114" s="38">
        <v>132837.74</v>
      </c>
      <c r="G114" s="33">
        <f t="shared" si="5"/>
        <v>797026.44</v>
      </c>
      <c r="H114" s="38">
        <v>478215.72</v>
      </c>
      <c r="I114" s="33">
        <f t="shared" si="6"/>
        <v>318810.71999999997</v>
      </c>
      <c r="J114" s="36" t="s">
        <v>11</v>
      </c>
    </row>
    <row r="115" spans="1:10" s="5" customFormat="1">
      <c r="A115" s="34">
        <v>109</v>
      </c>
      <c r="B115" s="170" t="s">
        <v>183</v>
      </c>
      <c r="C115" s="35" t="s">
        <v>184</v>
      </c>
      <c r="D115" s="36" t="s">
        <v>170</v>
      </c>
      <c r="E115" s="37">
        <v>4</v>
      </c>
      <c r="F115" s="38">
        <v>56930.46</v>
      </c>
      <c r="G115" s="33">
        <f t="shared" si="5"/>
        <v>227721.84</v>
      </c>
      <c r="H115" s="38">
        <v>136632.95999999999</v>
      </c>
      <c r="I115" s="33">
        <f t="shared" si="6"/>
        <v>91088.88</v>
      </c>
      <c r="J115" s="36" t="s">
        <v>11</v>
      </c>
    </row>
    <row r="116" spans="1:10" s="5" customFormat="1" ht="25.5">
      <c r="A116" s="34">
        <v>110</v>
      </c>
      <c r="B116" s="170" t="s">
        <v>185</v>
      </c>
      <c r="C116" s="35" t="s">
        <v>186</v>
      </c>
      <c r="D116" s="36" t="s">
        <v>170</v>
      </c>
      <c r="E116" s="37">
        <v>150</v>
      </c>
      <c r="F116" s="38">
        <v>5693.05</v>
      </c>
      <c r="G116" s="33">
        <f t="shared" si="5"/>
        <v>853957.5</v>
      </c>
      <c r="H116" s="38">
        <v>512374.68</v>
      </c>
      <c r="I116" s="33">
        <f t="shared" si="6"/>
        <v>341582.82</v>
      </c>
      <c r="J116" s="36" t="s">
        <v>11</v>
      </c>
    </row>
    <row r="117" spans="1:10" s="5" customFormat="1">
      <c r="A117" s="34">
        <v>111</v>
      </c>
      <c r="B117" s="170" t="s">
        <v>187</v>
      </c>
      <c r="C117" s="35" t="s">
        <v>188</v>
      </c>
      <c r="D117" s="36" t="s">
        <v>189</v>
      </c>
      <c r="E117" s="37">
        <v>4</v>
      </c>
      <c r="F117" s="38">
        <v>514180</v>
      </c>
      <c r="G117" s="33">
        <f t="shared" si="5"/>
        <v>2056720</v>
      </c>
      <c r="H117" s="38">
        <v>925524.09</v>
      </c>
      <c r="I117" s="33">
        <f t="shared" si="6"/>
        <v>1131195.9100000001</v>
      </c>
      <c r="J117" s="36" t="s">
        <v>11</v>
      </c>
    </row>
    <row r="118" spans="1:10" s="5" customFormat="1">
      <c r="A118" s="34">
        <v>112</v>
      </c>
      <c r="B118" s="170" t="s">
        <v>190</v>
      </c>
      <c r="C118" s="35" t="s">
        <v>177</v>
      </c>
      <c r="D118" s="36" t="s">
        <v>170</v>
      </c>
      <c r="E118" s="37">
        <v>1</v>
      </c>
      <c r="F118" s="38">
        <v>95900</v>
      </c>
      <c r="G118" s="33">
        <f t="shared" si="5"/>
        <v>95900</v>
      </c>
      <c r="H118" s="38">
        <v>95900</v>
      </c>
      <c r="I118" s="33">
        <f t="shared" si="6"/>
        <v>0</v>
      </c>
      <c r="J118" s="36" t="s">
        <v>11</v>
      </c>
    </row>
    <row r="119" spans="1:10" s="5" customFormat="1">
      <c r="A119" s="34">
        <v>113</v>
      </c>
      <c r="B119" s="170" t="s">
        <v>191</v>
      </c>
      <c r="C119" s="35" t="s">
        <v>192</v>
      </c>
      <c r="D119" s="36" t="s">
        <v>170</v>
      </c>
      <c r="E119" s="37">
        <v>5</v>
      </c>
      <c r="F119" s="38">
        <v>1001000</v>
      </c>
      <c r="G119" s="33">
        <f t="shared" si="5"/>
        <v>5005000</v>
      </c>
      <c r="H119" s="38">
        <v>5005000</v>
      </c>
      <c r="I119" s="33">
        <f t="shared" si="6"/>
        <v>0</v>
      </c>
      <c r="J119" s="36" t="s">
        <v>11</v>
      </c>
    </row>
    <row r="120" spans="1:10" s="5" customFormat="1" ht="25.5">
      <c r="A120" s="34">
        <v>114</v>
      </c>
      <c r="B120" s="170" t="s">
        <v>193</v>
      </c>
      <c r="C120" s="39">
        <v>39802</v>
      </c>
      <c r="D120" s="36" t="s">
        <v>170</v>
      </c>
      <c r="E120" s="37">
        <v>1</v>
      </c>
      <c r="F120" s="38">
        <v>1001000</v>
      </c>
      <c r="G120" s="33">
        <f t="shared" si="5"/>
        <v>1001000</v>
      </c>
      <c r="H120" s="38">
        <v>1001000</v>
      </c>
      <c r="I120" s="33">
        <f t="shared" si="6"/>
        <v>0</v>
      </c>
      <c r="J120" s="36" t="s">
        <v>11</v>
      </c>
    </row>
    <row r="121" spans="1:10" s="47" customFormat="1">
      <c r="A121" s="217" t="s">
        <v>194</v>
      </c>
      <c r="B121" s="218"/>
      <c r="C121" s="218"/>
      <c r="D121" s="219"/>
      <c r="E121" s="114">
        <f>SUM(E106:E120)</f>
        <v>185</v>
      </c>
      <c r="F121" s="48"/>
      <c r="G121" s="46">
        <f>SUM(G106:G120)</f>
        <v>14573716.209999999</v>
      </c>
      <c r="H121" s="46">
        <f t="shared" ref="H121:I121" si="7">SUM(H106:H120)</f>
        <v>12452748.959999999</v>
      </c>
      <c r="I121" s="46">
        <f t="shared" si="7"/>
        <v>2120967.25</v>
      </c>
      <c r="J121" s="153"/>
    </row>
    <row r="122" spans="1:10" s="5" customFormat="1">
      <c r="A122" s="25">
        <v>1</v>
      </c>
      <c r="B122" s="169" t="s">
        <v>197</v>
      </c>
      <c r="C122" s="40">
        <v>21916</v>
      </c>
      <c r="D122" s="41" t="s">
        <v>198</v>
      </c>
      <c r="E122" s="42">
        <v>1</v>
      </c>
      <c r="F122" s="43">
        <v>59883.4</v>
      </c>
      <c r="G122" s="31">
        <f>+E122*F122</f>
        <v>59883.4</v>
      </c>
      <c r="H122" s="43">
        <v>59883.4</v>
      </c>
      <c r="I122" s="31">
        <f>+G122-H122</f>
        <v>0</v>
      </c>
      <c r="J122" s="28" t="s">
        <v>11</v>
      </c>
    </row>
    <row r="123" spans="1:10" s="5" customFormat="1">
      <c r="A123" s="25">
        <v>2</v>
      </c>
      <c r="B123" s="169" t="s">
        <v>199</v>
      </c>
      <c r="C123" s="40">
        <v>26299</v>
      </c>
      <c r="D123" s="41" t="s">
        <v>198</v>
      </c>
      <c r="E123" s="42">
        <v>1</v>
      </c>
      <c r="F123" s="43">
        <v>551745</v>
      </c>
      <c r="G123" s="31">
        <f t="shared" ref="G123:G177" si="8">+E123*F123</f>
        <v>551745</v>
      </c>
      <c r="H123" s="43">
        <v>551745</v>
      </c>
      <c r="I123" s="31">
        <f t="shared" ref="I123:I177" si="9">+G123-H123</f>
        <v>0</v>
      </c>
      <c r="J123" s="28" t="s">
        <v>11</v>
      </c>
    </row>
    <row r="124" spans="1:10" s="5" customFormat="1">
      <c r="A124" s="25">
        <v>3</v>
      </c>
      <c r="B124" s="169" t="s">
        <v>200</v>
      </c>
      <c r="C124" s="40">
        <v>26299</v>
      </c>
      <c r="D124" s="41" t="s">
        <v>198</v>
      </c>
      <c r="E124" s="42">
        <v>1</v>
      </c>
      <c r="F124" s="43">
        <v>32562</v>
      </c>
      <c r="G124" s="31">
        <f t="shared" si="8"/>
        <v>32562</v>
      </c>
      <c r="H124" s="43">
        <v>32562</v>
      </c>
      <c r="I124" s="31">
        <f t="shared" si="9"/>
        <v>0</v>
      </c>
      <c r="J124" s="28" t="s">
        <v>11</v>
      </c>
    </row>
    <row r="125" spans="1:10" s="5" customFormat="1">
      <c r="A125" s="25">
        <v>4</v>
      </c>
      <c r="B125" s="169" t="s">
        <v>200</v>
      </c>
      <c r="C125" s="40">
        <v>28491</v>
      </c>
      <c r="D125" s="41" t="s">
        <v>198</v>
      </c>
      <c r="E125" s="42">
        <v>1</v>
      </c>
      <c r="F125" s="43">
        <v>45586.75</v>
      </c>
      <c r="G125" s="31">
        <f t="shared" si="8"/>
        <v>45586.75</v>
      </c>
      <c r="H125" s="43">
        <v>45586.75</v>
      </c>
      <c r="I125" s="31">
        <f t="shared" si="9"/>
        <v>0</v>
      </c>
      <c r="J125" s="28" t="s">
        <v>11</v>
      </c>
    </row>
    <row r="126" spans="1:10" s="5" customFormat="1" ht="25.5">
      <c r="A126" s="25">
        <v>5</v>
      </c>
      <c r="B126" s="169" t="s">
        <v>201</v>
      </c>
      <c r="C126" s="40">
        <v>28491</v>
      </c>
      <c r="D126" s="41" t="s">
        <v>198</v>
      </c>
      <c r="E126" s="42">
        <v>1</v>
      </c>
      <c r="F126" s="43">
        <v>150000</v>
      </c>
      <c r="G126" s="31">
        <f t="shared" si="8"/>
        <v>150000</v>
      </c>
      <c r="H126" s="43">
        <v>150000</v>
      </c>
      <c r="I126" s="31">
        <f t="shared" si="9"/>
        <v>0</v>
      </c>
      <c r="J126" s="28" t="s">
        <v>11</v>
      </c>
    </row>
    <row r="127" spans="1:10" s="5" customFormat="1">
      <c r="A127" s="25">
        <v>6</v>
      </c>
      <c r="B127" s="169" t="s">
        <v>202</v>
      </c>
      <c r="C127" s="40">
        <v>28491</v>
      </c>
      <c r="D127" s="41" t="s">
        <v>198</v>
      </c>
      <c r="E127" s="42">
        <v>1</v>
      </c>
      <c r="F127" s="43">
        <v>4975</v>
      </c>
      <c r="G127" s="31">
        <f t="shared" si="8"/>
        <v>4975</v>
      </c>
      <c r="H127" s="43">
        <v>4975</v>
      </c>
      <c r="I127" s="31">
        <f t="shared" si="9"/>
        <v>0</v>
      </c>
      <c r="J127" s="28" t="s">
        <v>11</v>
      </c>
    </row>
    <row r="128" spans="1:10" s="5" customFormat="1">
      <c r="A128" s="25">
        <v>7</v>
      </c>
      <c r="B128" s="169" t="s">
        <v>203</v>
      </c>
      <c r="C128" s="40">
        <v>28491</v>
      </c>
      <c r="D128" s="41" t="s">
        <v>198</v>
      </c>
      <c r="E128" s="42">
        <v>1</v>
      </c>
      <c r="F128" s="43">
        <v>200000</v>
      </c>
      <c r="G128" s="31">
        <f t="shared" si="8"/>
        <v>200000</v>
      </c>
      <c r="H128" s="43">
        <v>200000</v>
      </c>
      <c r="I128" s="31">
        <f t="shared" si="9"/>
        <v>0</v>
      </c>
      <c r="J128" s="28" t="s">
        <v>11</v>
      </c>
    </row>
    <row r="129" spans="1:10" s="5" customFormat="1">
      <c r="A129" s="25">
        <v>8</v>
      </c>
      <c r="B129" s="169" t="s">
        <v>204</v>
      </c>
      <c r="C129" s="40">
        <v>28491</v>
      </c>
      <c r="D129" s="41" t="s">
        <v>198</v>
      </c>
      <c r="E129" s="42">
        <v>4</v>
      </c>
      <c r="F129" s="43">
        <v>950000</v>
      </c>
      <c r="G129" s="31">
        <f t="shared" si="8"/>
        <v>3800000</v>
      </c>
      <c r="H129" s="43">
        <v>2786666.52</v>
      </c>
      <c r="I129" s="31">
        <f t="shared" si="9"/>
        <v>1013333.48</v>
      </c>
      <c r="J129" s="28" t="s">
        <v>11</v>
      </c>
    </row>
    <row r="130" spans="1:10" s="5" customFormat="1">
      <c r="A130" s="25">
        <v>9</v>
      </c>
      <c r="B130" s="169" t="s">
        <v>205</v>
      </c>
      <c r="C130" s="40">
        <v>28491</v>
      </c>
      <c r="D130" s="41" t="s">
        <v>198</v>
      </c>
      <c r="E130" s="42">
        <v>2</v>
      </c>
      <c r="F130" s="43">
        <v>226000</v>
      </c>
      <c r="G130" s="31">
        <f t="shared" si="8"/>
        <v>452000</v>
      </c>
      <c r="H130" s="43">
        <v>420363.19</v>
      </c>
      <c r="I130" s="31">
        <f t="shared" si="9"/>
        <v>31636.809999999998</v>
      </c>
      <c r="J130" s="28" t="s">
        <v>11</v>
      </c>
    </row>
    <row r="131" spans="1:10" s="5" customFormat="1">
      <c r="A131" s="25">
        <v>10</v>
      </c>
      <c r="B131" s="169" t="s">
        <v>205</v>
      </c>
      <c r="C131" s="40">
        <v>28491</v>
      </c>
      <c r="D131" s="41" t="s">
        <v>206</v>
      </c>
      <c r="E131" s="42">
        <v>4</v>
      </c>
      <c r="F131" s="43">
        <v>226000</v>
      </c>
      <c r="G131" s="31">
        <f t="shared" si="8"/>
        <v>904000</v>
      </c>
      <c r="H131" s="43">
        <v>840726.38</v>
      </c>
      <c r="I131" s="31">
        <f t="shared" si="9"/>
        <v>63273.619999999995</v>
      </c>
      <c r="J131" s="28" t="s">
        <v>11</v>
      </c>
    </row>
    <row r="132" spans="1:10" s="5" customFormat="1">
      <c r="A132" s="25">
        <v>11</v>
      </c>
      <c r="B132" s="169" t="s">
        <v>207</v>
      </c>
      <c r="C132" s="40">
        <v>28491</v>
      </c>
      <c r="D132" s="41" t="s">
        <v>198</v>
      </c>
      <c r="E132" s="42">
        <v>2</v>
      </c>
      <c r="F132" s="43">
        <v>49500</v>
      </c>
      <c r="G132" s="31">
        <f t="shared" si="8"/>
        <v>99000</v>
      </c>
      <c r="H132" s="43">
        <v>97350</v>
      </c>
      <c r="I132" s="31">
        <f t="shared" si="9"/>
        <v>1650</v>
      </c>
      <c r="J132" s="28" t="s">
        <v>11</v>
      </c>
    </row>
    <row r="133" spans="1:10" s="5" customFormat="1">
      <c r="A133" s="25">
        <v>12</v>
      </c>
      <c r="B133" s="169" t="s">
        <v>208</v>
      </c>
      <c r="C133" s="40">
        <v>28491</v>
      </c>
      <c r="D133" s="41" t="s">
        <v>198</v>
      </c>
      <c r="E133" s="42">
        <v>1</v>
      </c>
      <c r="F133" s="43">
        <v>300000</v>
      </c>
      <c r="G133" s="31">
        <f t="shared" si="8"/>
        <v>300000</v>
      </c>
      <c r="H133" s="43">
        <v>300000</v>
      </c>
      <c r="I133" s="31">
        <f t="shared" si="9"/>
        <v>0</v>
      </c>
      <c r="J133" s="28" t="s">
        <v>11</v>
      </c>
    </row>
    <row r="134" spans="1:10" s="5" customFormat="1">
      <c r="A134" s="25">
        <v>13</v>
      </c>
      <c r="B134" s="169" t="s">
        <v>209</v>
      </c>
      <c r="C134" s="40">
        <v>28491</v>
      </c>
      <c r="D134" s="41" t="s">
        <v>198</v>
      </c>
      <c r="E134" s="42">
        <v>2</v>
      </c>
      <c r="F134" s="43">
        <v>1085.5</v>
      </c>
      <c r="G134" s="31">
        <f t="shared" si="8"/>
        <v>2171</v>
      </c>
      <c r="H134" s="43">
        <v>2171</v>
      </c>
      <c r="I134" s="31">
        <f t="shared" si="9"/>
        <v>0</v>
      </c>
      <c r="J134" s="28" t="s">
        <v>11</v>
      </c>
    </row>
    <row r="135" spans="1:10" s="5" customFormat="1">
      <c r="A135" s="25">
        <v>14</v>
      </c>
      <c r="B135" s="169" t="s">
        <v>249</v>
      </c>
      <c r="C135" s="40">
        <v>28491</v>
      </c>
      <c r="D135" s="41" t="s">
        <v>198</v>
      </c>
      <c r="E135" s="42">
        <v>2</v>
      </c>
      <c r="F135" s="43">
        <v>107000</v>
      </c>
      <c r="G135" s="31">
        <f t="shared" si="8"/>
        <v>214000</v>
      </c>
      <c r="H135" s="43">
        <v>196166.73</v>
      </c>
      <c r="I135" s="31">
        <f t="shared" si="9"/>
        <v>17833.26999999999</v>
      </c>
      <c r="J135" s="28" t="s">
        <v>11</v>
      </c>
    </row>
    <row r="136" spans="1:10" s="5" customFormat="1">
      <c r="A136" s="25">
        <v>15</v>
      </c>
      <c r="B136" s="169" t="s">
        <v>210</v>
      </c>
      <c r="C136" s="40">
        <v>29221</v>
      </c>
      <c r="D136" s="41" t="s">
        <v>206</v>
      </c>
      <c r="E136" s="42">
        <v>1</v>
      </c>
      <c r="F136" s="43">
        <v>180900</v>
      </c>
      <c r="G136" s="31">
        <f t="shared" si="8"/>
        <v>180900</v>
      </c>
      <c r="H136" s="43">
        <v>180900</v>
      </c>
      <c r="I136" s="31">
        <f t="shared" si="9"/>
        <v>0</v>
      </c>
      <c r="J136" s="28" t="s">
        <v>11</v>
      </c>
    </row>
    <row r="137" spans="1:10" s="5" customFormat="1">
      <c r="A137" s="25">
        <v>16</v>
      </c>
      <c r="B137" s="169" t="s">
        <v>211</v>
      </c>
      <c r="C137" s="40">
        <v>29221</v>
      </c>
      <c r="D137" s="41" t="s">
        <v>206</v>
      </c>
      <c r="E137" s="42">
        <v>2</v>
      </c>
      <c r="F137" s="43">
        <v>49607</v>
      </c>
      <c r="G137" s="31">
        <f t="shared" si="8"/>
        <v>99214</v>
      </c>
      <c r="H137" s="43">
        <v>92566.66</v>
      </c>
      <c r="I137" s="31">
        <f t="shared" si="9"/>
        <v>6647.3399999999965</v>
      </c>
      <c r="J137" s="28" t="s">
        <v>11</v>
      </c>
    </row>
    <row r="138" spans="1:10" s="5" customFormat="1">
      <c r="A138" s="25">
        <v>17</v>
      </c>
      <c r="B138" s="169" t="s">
        <v>212</v>
      </c>
      <c r="C138" s="40">
        <v>29221</v>
      </c>
      <c r="D138" s="41" t="s">
        <v>206</v>
      </c>
      <c r="E138" s="42">
        <v>1</v>
      </c>
      <c r="F138" s="43">
        <v>180900</v>
      </c>
      <c r="G138" s="31">
        <f t="shared" si="8"/>
        <v>180900</v>
      </c>
      <c r="H138" s="43">
        <v>180900</v>
      </c>
      <c r="I138" s="31">
        <f t="shared" si="9"/>
        <v>0</v>
      </c>
      <c r="J138" s="28" t="s">
        <v>11</v>
      </c>
    </row>
    <row r="139" spans="1:10" s="5" customFormat="1">
      <c r="A139" s="25">
        <v>18</v>
      </c>
      <c r="B139" s="169" t="s">
        <v>213</v>
      </c>
      <c r="C139" s="40">
        <v>29952</v>
      </c>
      <c r="D139" s="41" t="s">
        <v>214</v>
      </c>
      <c r="E139" s="42">
        <v>1</v>
      </c>
      <c r="F139" s="43">
        <v>180000</v>
      </c>
      <c r="G139" s="31">
        <f t="shared" si="8"/>
        <v>180000</v>
      </c>
      <c r="H139" s="43">
        <v>136875</v>
      </c>
      <c r="I139" s="31">
        <f t="shared" si="9"/>
        <v>43125</v>
      </c>
      <c r="J139" s="28" t="s">
        <v>11</v>
      </c>
    </row>
    <row r="140" spans="1:10" s="5" customFormat="1">
      <c r="A140" s="25">
        <v>19</v>
      </c>
      <c r="B140" s="169" t="s">
        <v>215</v>
      </c>
      <c r="C140" s="40">
        <v>29952</v>
      </c>
      <c r="D140" s="41" t="s">
        <v>206</v>
      </c>
      <c r="E140" s="42">
        <v>1</v>
      </c>
      <c r="F140" s="43">
        <v>43000</v>
      </c>
      <c r="G140" s="31">
        <f t="shared" si="8"/>
        <v>43000</v>
      </c>
      <c r="H140" s="43">
        <v>43000</v>
      </c>
      <c r="I140" s="31">
        <f t="shared" si="9"/>
        <v>0</v>
      </c>
      <c r="J140" s="28" t="s">
        <v>11</v>
      </c>
    </row>
    <row r="141" spans="1:10" s="5" customFormat="1">
      <c r="A141" s="25">
        <v>20</v>
      </c>
      <c r="B141" s="169" t="s">
        <v>216</v>
      </c>
      <c r="C141" s="40">
        <v>30317</v>
      </c>
      <c r="D141" s="41" t="s">
        <v>198</v>
      </c>
      <c r="E141" s="42">
        <v>1</v>
      </c>
      <c r="F141" s="43">
        <v>75978</v>
      </c>
      <c r="G141" s="31">
        <f t="shared" si="8"/>
        <v>75978</v>
      </c>
      <c r="H141" s="43">
        <v>75978</v>
      </c>
      <c r="I141" s="31">
        <f t="shared" si="9"/>
        <v>0</v>
      </c>
      <c r="J141" s="28" t="s">
        <v>11</v>
      </c>
    </row>
    <row r="142" spans="1:10" s="5" customFormat="1">
      <c r="A142" s="25">
        <v>21</v>
      </c>
      <c r="B142" s="169" t="s">
        <v>217</v>
      </c>
      <c r="C142" s="40">
        <v>31048</v>
      </c>
      <c r="D142" s="41" t="s">
        <v>214</v>
      </c>
      <c r="E142" s="42">
        <v>1</v>
      </c>
      <c r="F142" s="43">
        <v>108902</v>
      </c>
      <c r="G142" s="31">
        <f t="shared" si="8"/>
        <v>108902</v>
      </c>
      <c r="H142" s="43">
        <v>108902</v>
      </c>
      <c r="I142" s="31">
        <f t="shared" si="9"/>
        <v>0</v>
      </c>
      <c r="J142" s="28" t="s">
        <v>11</v>
      </c>
    </row>
    <row r="143" spans="1:10" s="5" customFormat="1">
      <c r="A143" s="25">
        <v>22</v>
      </c>
      <c r="B143" s="169" t="s">
        <v>217</v>
      </c>
      <c r="C143" s="40">
        <v>31048</v>
      </c>
      <c r="D143" s="41" t="s">
        <v>214</v>
      </c>
      <c r="E143" s="42">
        <v>1</v>
      </c>
      <c r="F143" s="43">
        <v>126992</v>
      </c>
      <c r="G143" s="31">
        <f t="shared" si="8"/>
        <v>126992</v>
      </c>
      <c r="H143" s="43">
        <v>126992</v>
      </c>
      <c r="I143" s="31">
        <f t="shared" si="9"/>
        <v>0</v>
      </c>
      <c r="J143" s="28" t="s">
        <v>11</v>
      </c>
    </row>
    <row r="144" spans="1:10" s="5" customFormat="1">
      <c r="A144" s="25">
        <v>23</v>
      </c>
      <c r="B144" s="169" t="s">
        <v>218</v>
      </c>
      <c r="C144" s="40">
        <v>31778</v>
      </c>
      <c r="D144" s="41" t="s">
        <v>219</v>
      </c>
      <c r="E144" s="42">
        <v>1</v>
      </c>
      <c r="F144" s="43">
        <v>325620</v>
      </c>
      <c r="G144" s="31">
        <f t="shared" si="8"/>
        <v>325620</v>
      </c>
      <c r="H144" s="43">
        <v>325620</v>
      </c>
      <c r="I144" s="31">
        <f t="shared" si="9"/>
        <v>0</v>
      </c>
      <c r="J144" s="28" t="s">
        <v>11</v>
      </c>
    </row>
    <row r="145" spans="1:10" s="5" customFormat="1">
      <c r="A145" s="25">
        <v>24</v>
      </c>
      <c r="B145" s="169" t="s">
        <v>220</v>
      </c>
      <c r="C145" s="40">
        <v>31778</v>
      </c>
      <c r="D145" s="41" t="s">
        <v>219</v>
      </c>
      <c r="E145" s="42">
        <v>4</v>
      </c>
      <c r="F145" s="43">
        <v>378208</v>
      </c>
      <c r="G145" s="31">
        <f t="shared" si="8"/>
        <v>1512832</v>
      </c>
      <c r="H145" s="43">
        <v>1235479.1499999999</v>
      </c>
      <c r="I145" s="31">
        <f t="shared" si="9"/>
        <v>277352.85000000009</v>
      </c>
      <c r="J145" s="28" t="s">
        <v>11</v>
      </c>
    </row>
    <row r="146" spans="1:10" s="5" customFormat="1">
      <c r="A146" s="25">
        <v>25</v>
      </c>
      <c r="B146" s="169" t="s">
        <v>221</v>
      </c>
      <c r="C146" s="40">
        <v>32509</v>
      </c>
      <c r="D146" s="41" t="s">
        <v>219</v>
      </c>
      <c r="E146" s="42">
        <v>4</v>
      </c>
      <c r="F146" s="43">
        <v>39400</v>
      </c>
      <c r="G146" s="31">
        <f t="shared" si="8"/>
        <v>157600</v>
      </c>
      <c r="H146" s="43">
        <v>94559.76</v>
      </c>
      <c r="I146" s="31">
        <f t="shared" si="9"/>
        <v>63040.240000000005</v>
      </c>
      <c r="J146" s="28" t="s">
        <v>11</v>
      </c>
    </row>
    <row r="147" spans="1:10" s="5" customFormat="1">
      <c r="A147" s="25">
        <v>26</v>
      </c>
      <c r="B147" s="169" t="s">
        <v>222</v>
      </c>
      <c r="C147" s="40">
        <v>32509</v>
      </c>
      <c r="D147" s="41" t="s">
        <v>219</v>
      </c>
      <c r="E147" s="42">
        <v>1</v>
      </c>
      <c r="F147" s="43">
        <v>260496</v>
      </c>
      <c r="G147" s="31">
        <f t="shared" si="8"/>
        <v>260496</v>
      </c>
      <c r="H147" s="43">
        <v>260496</v>
      </c>
      <c r="I147" s="31">
        <f t="shared" si="9"/>
        <v>0</v>
      </c>
      <c r="J147" s="28" t="s">
        <v>11</v>
      </c>
    </row>
    <row r="148" spans="1:10" s="5" customFormat="1">
      <c r="A148" s="25">
        <v>27</v>
      </c>
      <c r="B148" s="169" t="s">
        <v>223</v>
      </c>
      <c r="C148" s="40">
        <v>32874</v>
      </c>
      <c r="D148" s="41" t="s">
        <v>214</v>
      </c>
      <c r="E148" s="42">
        <v>1</v>
      </c>
      <c r="F148" s="43">
        <v>130411</v>
      </c>
      <c r="G148" s="31">
        <f t="shared" si="8"/>
        <v>130411</v>
      </c>
      <c r="H148" s="43">
        <v>130411</v>
      </c>
      <c r="I148" s="31">
        <f t="shared" si="9"/>
        <v>0</v>
      </c>
      <c r="J148" s="28" t="s">
        <v>11</v>
      </c>
    </row>
    <row r="149" spans="1:10" s="5" customFormat="1">
      <c r="A149" s="25">
        <v>28</v>
      </c>
      <c r="B149" s="169" t="s">
        <v>224</v>
      </c>
      <c r="C149" s="40">
        <v>32874</v>
      </c>
      <c r="D149" s="41" t="s">
        <v>198</v>
      </c>
      <c r="E149" s="42">
        <v>1</v>
      </c>
      <c r="F149" s="43">
        <v>356192</v>
      </c>
      <c r="G149" s="31">
        <f t="shared" si="8"/>
        <v>356192</v>
      </c>
      <c r="H149" s="43">
        <v>356192</v>
      </c>
      <c r="I149" s="31">
        <f t="shared" si="9"/>
        <v>0</v>
      </c>
      <c r="J149" s="28" t="s">
        <v>11</v>
      </c>
    </row>
    <row r="150" spans="1:10" s="5" customFormat="1">
      <c r="A150" s="25">
        <v>29</v>
      </c>
      <c r="B150" s="169" t="s">
        <v>225</v>
      </c>
      <c r="C150" s="40">
        <v>35431</v>
      </c>
      <c r="D150" s="41" t="s">
        <v>198</v>
      </c>
      <c r="E150" s="42">
        <v>1</v>
      </c>
      <c r="F150" s="43">
        <v>150000</v>
      </c>
      <c r="G150" s="31">
        <f>+E150*F150</f>
        <v>150000</v>
      </c>
      <c r="H150" s="43">
        <v>150000</v>
      </c>
      <c r="I150" s="31">
        <f>+G150-H150</f>
        <v>0</v>
      </c>
      <c r="J150" s="28" t="s">
        <v>11</v>
      </c>
    </row>
    <row r="151" spans="1:10" s="5" customFormat="1">
      <c r="A151" s="25">
        <v>30</v>
      </c>
      <c r="B151" s="169" t="s">
        <v>226</v>
      </c>
      <c r="C151" s="40">
        <v>35796</v>
      </c>
      <c r="D151" s="41" t="s">
        <v>214</v>
      </c>
      <c r="E151" s="42">
        <v>4</v>
      </c>
      <c r="F151" s="43">
        <v>38900</v>
      </c>
      <c r="G151" s="31">
        <f t="shared" si="8"/>
        <v>155600</v>
      </c>
      <c r="H151" s="43">
        <v>155600</v>
      </c>
      <c r="I151" s="31">
        <f t="shared" si="9"/>
        <v>0</v>
      </c>
      <c r="J151" s="28" t="s">
        <v>11</v>
      </c>
    </row>
    <row r="152" spans="1:10" s="5" customFormat="1">
      <c r="A152" s="25">
        <v>31</v>
      </c>
      <c r="B152" s="169" t="s">
        <v>227</v>
      </c>
      <c r="C152" s="40">
        <v>35796</v>
      </c>
      <c r="D152" s="41" t="s">
        <v>214</v>
      </c>
      <c r="E152" s="42">
        <v>4</v>
      </c>
      <c r="F152" s="43">
        <v>40000</v>
      </c>
      <c r="G152" s="31">
        <f t="shared" si="8"/>
        <v>160000</v>
      </c>
      <c r="H152" s="43">
        <v>160000</v>
      </c>
      <c r="I152" s="31">
        <f t="shared" si="9"/>
        <v>0</v>
      </c>
      <c r="J152" s="28" t="s">
        <v>11</v>
      </c>
    </row>
    <row r="153" spans="1:10" s="5" customFormat="1">
      <c r="A153" s="25">
        <v>32</v>
      </c>
      <c r="B153" s="169" t="s">
        <v>228</v>
      </c>
      <c r="C153" s="40">
        <v>35796</v>
      </c>
      <c r="D153" s="41" t="s">
        <v>198</v>
      </c>
      <c r="E153" s="42">
        <v>1</v>
      </c>
      <c r="F153" s="43">
        <v>55000</v>
      </c>
      <c r="G153" s="31">
        <f t="shared" si="8"/>
        <v>55000</v>
      </c>
      <c r="H153" s="43">
        <v>55000</v>
      </c>
      <c r="I153" s="31">
        <f t="shared" si="9"/>
        <v>0</v>
      </c>
      <c r="J153" s="28" t="s">
        <v>11</v>
      </c>
    </row>
    <row r="154" spans="1:10" s="5" customFormat="1">
      <c r="A154" s="25">
        <v>33</v>
      </c>
      <c r="B154" s="169" t="s">
        <v>229</v>
      </c>
      <c r="C154" s="40">
        <v>35796</v>
      </c>
      <c r="D154" s="41" t="s">
        <v>214</v>
      </c>
      <c r="E154" s="42">
        <v>1</v>
      </c>
      <c r="F154" s="43">
        <v>254545</v>
      </c>
      <c r="G154" s="31">
        <f t="shared" si="8"/>
        <v>254545</v>
      </c>
      <c r="H154" s="43">
        <v>203636.16</v>
      </c>
      <c r="I154" s="31">
        <f t="shared" si="9"/>
        <v>50908.84</v>
      </c>
      <c r="J154" s="28" t="s">
        <v>11</v>
      </c>
    </row>
    <row r="155" spans="1:10" s="5" customFormat="1">
      <c r="A155" s="25">
        <v>34</v>
      </c>
      <c r="B155" s="169" t="s">
        <v>230</v>
      </c>
      <c r="C155" s="40">
        <v>35796</v>
      </c>
      <c r="D155" s="41" t="s">
        <v>214</v>
      </c>
      <c r="E155" s="42">
        <v>1</v>
      </c>
      <c r="F155" s="43">
        <v>162810</v>
      </c>
      <c r="G155" s="31">
        <f t="shared" si="8"/>
        <v>162810</v>
      </c>
      <c r="H155" s="43">
        <v>162810</v>
      </c>
      <c r="I155" s="31">
        <f t="shared" si="9"/>
        <v>0</v>
      </c>
      <c r="J155" s="28" t="s">
        <v>11</v>
      </c>
    </row>
    <row r="156" spans="1:10" s="5" customFormat="1">
      <c r="A156" s="25">
        <v>35</v>
      </c>
      <c r="B156" s="169" t="s">
        <v>230</v>
      </c>
      <c r="C156" s="40">
        <v>35796</v>
      </c>
      <c r="D156" s="41" t="s">
        <v>198</v>
      </c>
      <c r="E156" s="42">
        <v>1</v>
      </c>
      <c r="F156" s="43">
        <v>325620</v>
      </c>
      <c r="G156" s="31">
        <f t="shared" si="8"/>
        <v>325620</v>
      </c>
      <c r="H156" s="43">
        <v>325620</v>
      </c>
      <c r="I156" s="31">
        <f t="shared" si="9"/>
        <v>0</v>
      </c>
      <c r="J156" s="28" t="s">
        <v>11</v>
      </c>
    </row>
    <row r="157" spans="1:10" s="5" customFormat="1">
      <c r="A157" s="25">
        <v>36</v>
      </c>
      <c r="B157" s="169" t="s">
        <v>231</v>
      </c>
      <c r="C157" s="40">
        <v>35796</v>
      </c>
      <c r="D157" s="41" t="s">
        <v>198</v>
      </c>
      <c r="E157" s="42">
        <v>1</v>
      </c>
      <c r="F157" s="43">
        <v>135675</v>
      </c>
      <c r="G157" s="31">
        <f t="shared" si="8"/>
        <v>135675</v>
      </c>
      <c r="H157" s="43">
        <v>135675</v>
      </c>
      <c r="I157" s="31">
        <f t="shared" si="9"/>
        <v>0</v>
      </c>
      <c r="J157" s="28" t="s">
        <v>11</v>
      </c>
    </row>
    <row r="158" spans="1:10" s="5" customFormat="1">
      <c r="A158" s="25">
        <v>37</v>
      </c>
      <c r="B158" s="169" t="s">
        <v>231</v>
      </c>
      <c r="C158" s="40">
        <v>35796</v>
      </c>
      <c r="D158" s="41" t="s">
        <v>198</v>
      </c>
      <c r="E158" s="42">
        <v>1</v>
      </c>
      <c r="F158" s="43">
        <v>135675</v>
      </c>
      <c r="G158" s="31">
        <f t="shared" si="8"/>
        <v>135675</v>
      </c>
      <c r="H158" s="43">
        <v>135675</v>
      </c>
      <c r="I158" s="31">
        <f t="shared" si="9"/>
        <v>0</v>
      </c>
      <c r="J158" s="28" t="s">
        <v>11</v>
      </c>
    </row>
    <row r="159" spans="1:10" s="5" customFormat="1">
      <c r="A159" s="25">
        <v>38</v>
      </c>
      <c r="B159" s="169" t="s">
        <v>232</v>
      </c>
      <c r="C159" s="40">
        <v>36161</v>
      </c>
      <c r="D159" s="41" t="s">
        <v>198</v>
      </c>
      <c r="E159" s="42">
        <v>1</v>
      </c>
      <c r="F159" s="43">
        <v>161690</v>
      </c>
      <c r="G159" s="31">
        <f t="shared" si="8"/>
        <v>161690</v>
      </c>
      <c r="H159" s="43">
        <v>161690</v>
      </c>
      <c r="I159" s="31">
        <f t="shared" si="9"/>
        <v>0</v>
      </c>
      <c r="J159" s="28" t="s">
        <v>11</v>
      </c>
    </row>
    <row r="160" spans="1:10" s="5" customFormat="1">
      <c r="A160" s="25">
        <v>39</v>
      </c>
      <c r="B160" s="169" t="s">
        <v>232</v>
      </c>
      <c r="C160" s="40">
        <v>36161</v>
      </c>
      <c r="D160" s="41" t="s">
        <v>198</v>
      </c>
      <c r="E160" s="42">
        <v>2</v>
      </c>
      <c r="F160" s="43">
        <v>161690</v>
      </c>
      <c r="G160" s="31">
        <f t="shared" si="8"/>
        <v>323380</v>
      </c>
      <c r="H160" s="43">
        <v>323380</v>
      </c>
      <c r="I160" s="31">
        <f t="shared" si="9"/>
        <v>0</v>
      </c>
      <c r="J160" s="28" t="s">
        <v>11</v>
      </c>
    </row>
    <row r="161" spans="1:10" s="5" customFormat="1">
      <c r="A161" s="25">
        <v>40</v>
      </c>
      <c r="B161" s="169" t="s">
        <v>233</v>
      </c>
      <c r="C161" s="40">
        <v>36161</v>
      </c>
      <c r="D161" s="41" t="s">
        <v>198</v>
      </c>
      <c r="E161" s="42">
        <v>1</v>
      </c>
      <c r="F161" s="43">
        <v>186410</v>
      </c>
      <c r="G161" s="31">
        <f t="shared" si="8"/>
        <v>186410</v>
      </c>
      <c r="H161" s="43">
        <v>186410</v>
      </c>
      <c r="I161" s="31">
        <f t="shared" si="9"/>
        <v>0</v>
      </c>
      <c r="J161" s="28" t="s">
        <v>11</v>
      </c>
    </row>
    <row r="162" spans="1:10" s="5" customFormat="1">
      <c r="A162" s="25">
        <v>41</v>
      </c>
      <c r="B162" s="169" t="s">
        <v>234</v>
      </c>
      <c r="C162" s="40">
        <v>36161</v>
      </c>
      <c r="D162" s="41" t="s">
        <v>198</v>
      </c>
      <c r="E162" s="42">
        <v>1</v>
      </c>
      <c r="F162" s="43">
        <v>140600</v>
      </c>
      <c r="G162" s="31">
        <f t="shared" si="8"/>
        <v>140600</v>
      </c>
      <c r="H162" s="43">
        <v>140600</v>
      </c>
      <c r="I162" s="31">
        <f t="shared" si="9"/>
        <v>0</v>
      </c>
      <c r="J162" s="28" t="s">
        <v>11</v>
      </c>
    </row>
    <row r="163" spans="1:10" s="5" customFormat="1">
      <c r="A163" s="25">
        <v>42</v>
      </c>
      <c r="B163" s="169" t="s">
        <v>235</v>
      </c>
      <c r="C163" s="40">
        <v>37257</v>
      </c>
      <c r="D163" s="41" t="s">
        <v>198</v>
      </c>
      <c r="E163" s="42">
        <v>1</v>
      </c>
      <c r="F163" s="43">
        <v>1520</v>
      </c>
      <c r="G163" s="31">
        <f t="shared" si="8"/>
        <v>1520</v>
      </c>
      <c r="H163" s="43">
        <v>1520</v>
      </c>
      <c r="I163" s="31">
        <f t="shared" si="9"/>
        <v>0</v>
      </c>
      <c r="J163" s="28" t="s">
        <v>11</v>
      </c>
    </row>
    <row r="164" spans="1:10" s="5" customFormat="1">
      <c r="A164" s="25">
        <v>43</v>
      </c>
      <c r="B164" s="169" t="s">
        <v>235</v>
      </c>
      <c r="C164" s="40">
        <v>37987</v>
      </c>
      <c r="D164" s="41" t="s">
        <v>198</v>
      </c>
      <c r="E164" s="42">
        <v>1</v>
      </c>
      <c r="F164" s="43">
        <v>2714</v>
      </c>
      <c r="G164" s="31">
        <f t="shared" si="8"/>
        <v>2714</v>
      </c>
      <c r="H164" s="43">
        <v>2714</v>
      </c>
      <c r="I164" s="31">
        <f t="shared" si="9"/>
        <v>0</v>
      </c>
      <c r="J164" s="28" t="s">
        <v>11</v>
      </c>
    </row>
    <row r="165" spans="1:10" s="5" customFormat="1">
      <c r="A165" s="25">
        <v>44</v>
      </c>
      <c r="B165" s="169" t="s">
        <v>235</v>
      </c>
      <c r="C165" s="40">
        <v>38353</v>
      </c>
      <c r="D165" s="41" t="s">
        <v>214</v>
      </c>
      <c r="E165" s="42">
        <v>1</v>
      </c>
      <c r="F165" s="43">
        <v>6729</v>
      </c>
      <c r="G165" s="31">
        <f t="shared" si="8"/>
        <v>6729</v>
      </c>
      <c r="H165" s="43">
        <v>6729</v>
      </c>
      <c r="I165" s="31">
        <f t="shared" si="9"/>
        <v>0</v>
      </c>
      <c r="J165" s="28" t="s">
        <v>11</v>
      </c>
    </row>
    <row r="166" spans="1:10" s="5" customFormat="1">
      <c r="A166" s="25">
        <v>45</v>
      </c>
      <c r="B166" s="169" t="s">
        <v>235</v>
      </c>
      <c r="C166" s="40">
        <v>38353</v>
      </c>
      <c r="D166" s="41" t="s">
        <v>198</v>
      </c>
      <c r="E166" s="42">
        <v>2</v>
      </c>
      <c r="F166" s="43">
        <v>11722.5</v>
      </c>
      <c r="G166" s="31">
        <f t="shared" si="8"/>
        <v>23445</v>
      </c>
      <c r="H166" s="43">
        <v>23445</v>
      </c>
      <c r="I166" s="31">
        <f t="shared" si="9"/>
        <v>0</v>
      </c>
      <c r="J166" s="28" t="s">
        <v>11</v>
      </c>
    </row>
    <row r="167" spans="1:10" s="5" customFormat="1">
      <c r="A167" s="25">
        <v>46</v>
      </c>
      <c r="B167" s="169" t="s">
        <v>235</v>
      </c>
      <c r="C167" s="40">
        <v>38718</v>
      </c>
      <c r="D167" s="41" t="s">
        <v>214</v>
      </c>
      <c r="E167" s="42">
        <v>1</v>
      </c>
      <c r="F167" s="43">
        <v>11723</v>
      </c>
      <c r="G167" s="31">
        <f t="shared" si="8"/>
        <v>11723</v>
      </c>
      <c r="H167" s="43">
        <v>11723</v>
      </c>
      <c r="I167" s="31">
        <f t="shared" si="9"/>
        <v>0</v>
      </c>
      <c r="J167" s="28" t="s">
        <v>11</v>
      </c>
    </row>
    <row r="168" spans="1:10" s="5" customFormat="1">
      <c r="A168" s="25">
        <v>47</v>
      </c>
      <c r="B168" s="169" t="s">
        <v>235</v>
      </c>
      <c r="C168" s="40">
        <v>39083</v>
      </c>
      <c r="D168" s="41" t="s">
        <v>214</v>
      </c>
      <c r="E168" s="42">
        <v>1</v>
      </c>
      <c r="F168" s="43">
        <v>15521</v>
      </c>
      <c r="G168" s="31">
        <f t="shared" si="8"/>
        <v>15521</v>
      </c>
      <c r="H168" s="43">
        <v>15521</v>
      </c>
      <c r="I168" s="31">
        <f t="shared" si="9"/>
        <v>0</v>
      </c>
      <c r="J168" s="28" t="s">
        <v>11</v>
      </c>
    </row>
    <row r="169" spans="1:10" s="5" customFormat="1">
      <c r="A169" s="25">
        <v>48</v>
      </c>
      <c r="B169" s="169" t="s">
        <v>235</v>
      </c>
      <c r="C169" s="40">
        <v>39448</v>
      </c>
      <c r="D169" s="41" t="s">
        <v>198</v>
      </c>
      <c r="E169" s="42">
        <v>1</v>
      </c>
      <c r="F169" s="43">
        <v>16281</v>
      </c>
      <c r="G169" s="31">
        <f t="shared" si="8"/>
        <v>16281</v>
      </c>
      <c r="H169" s="43">
        <v>16281</v>
      </c>
      <c r="I169" s="31">
        <f t="shared" si="9"/>
        <v>0</v>
      </c>
      <c r="J169" s="28" t="s">
        <v>11</v>
      </c>
    </row>
    <row r="170" spans="1:10" s="5" customFormat="1">
      <c r="A170" s="25">
        <v>49</v>
      </c>
      <c r="B170" s="169" t="s">
        <v>236</v>
      </c>
      <c r="C170" s="40">
        <v>39448</v>
      </c>
      <c r="D170" s="41" t="s">
        <v>198</v>
      </c>
      <c r="E170" s="42">
        <v>2</v>
      </c>
      <c r="F170" s="43">
        <v>12211</v>
      </c>
      <c r="G170" s="31">
        <f t="shared" si="8"/>
        <v>24422</v>
      </c>
      <c r="H170" s="43">
        <v>24422</v>
      </c>
      <c r="I170" s="31">
        <f t="shared" si="9"/>
        <v>0</v>
      </c>
      <c r="J170" s="28" t="s">
        <v>11</v>
      </c>
    </row>
    <row r="171" spans="1:10" s="5" customFormat="1">
      <c r="A171" s="25">
        <v>50</v>
      </c>
      <c r="B171" s="169" t="s">
        <v>236</v>
      </c>
      <c r="C171" s="40">
        <v>39448</v>
      </c>
      <c r="D171" s="41" t="s">
        <v>214</v>
      </c>
      <c r="E171" s="42">
        <v>1</v>
      </c>
      <c r="F171" s="43">
        <v>20188</v>
      </c>
      <c r="G171" s="31">
        <f t="shared" si="8"/>
        <v>20188</v>
      </c>
      <c r="H171" s="43">
        <v>20188</v>
      </c>
      <c r="I171" s="31">
        <f t="shared" si="9"/>
        <v>0</v>
      </c>
      <c r="J171" s="28" t="s">
        <v>11</v>
      </c>
    </row>
    <row r="172" spans="1:10" s="5" customFormat="1">
      <c r="A172" s="25">
        <v>51</v>
      </c>
      <c r="B172" s="169" t="s">
        <v>237</v>
      </c>
      <c r="C172" s="40">
        <v>39448</v>
      </c>
      <c r="D172" s="41" t="s">
        <v>214</v>
      </c>
      <c r="E172" s="42">
        <v>1</v>
      </c>
      <c r="F172" s="43">
        <v>1697</v>
      </c>
      <c r="G172" s="31">
        <f t="shared" si="8"/>
        <v>1697</v>
      </c>
      <c r="H172" s="43">
        <v>1697</v>
      </c>
      <c r="I172" s="31">
        <f t="shared" si="9"/>
        <v>0</v>
      </c>
      <c r="J172" s="28" t="s">
        <v>11</v>
      </c>
    </row>
    <row r="173" spans="1:10" s="5" customFormat="1">
      <c r="A173" s="25">
        <v>52</v>
      </c>
      <c r="B173" s="169" t="s">
        <v>28</v>
      </c>
      <c r="C173" s="40">
        <v>40039</v>
      </c>
      <c r="D173" s="41" t="s">
        <v>214</v>
      </c>
      <c r="E173" s="42">
        <v>2</v>
      </c>
      <c r="F173" s="43">
        <v>173350</v>
      </c>
      <c r="G173" s="31">
        <f t="shared" si="8"/>
        <v>346700</v>
      </c>
      <c r="H173" s="43">
        <v>346700</v>
      </c>
      <c r="I173" s="31">
        <f t="shared" si="9"/>
        <v>0</v>
      </c>
      <c r="J173" s="28" t="s">
        <v>11</v>
      </c>
    </row>
    <row r="174" spans="1:10" s="5" customFormat="1">
      <c r="A174" s="25">
        <v>53</v>
      </c>
      <c r="B174" s="169" t="s">
        <v>238</v>
      </c>
      <c r="C174" s="40">
        <v>40074</v>
      </c>
      <c r="D174" s="41" t="s">
        <v>198</v>
      </c>
      <c r="E174" s="42">
        <v>1</v>
      </c>
      <c r="F174" s="43">
        <v>1260</v>
      </c>
      <c r="G174" s="31">
        <f t="shared" si="8"/>
        <v>1260</v>
      </c>
      <c r="H174" s="43">
        <v>1260</v>
      </c>
      <c r="I174" s="31">
        <f t="shared" si="9"/>
        <v>0</v>
      </c>
      <c r="J174" s="28" t="s">
        <v>11</v>
      </c>
    </row>
    <row r="175" spans="1:10" s="5" customFormat="1">
      <c r="A175" s="25">
        <v>54</v>
      </c>
      <c r="B175" s="169" t="s">
        <v>239</v>
      </c>
      <c r="C175" s="40">
        <v>40074</v>
      </c>
      <c r="D175" s="41" t="s">
        <v>198</v>
      </c>
      <c r="E175" s="42">
        <v>1</v>
      </c>
      <c r="F175" s="43">
        <v>2171</v>
      </c>
      <c r="G175" s="31">
        <f t="shared" si="8"/>
        <v>2171</v>
      </c>
      <c r="H175" s="43">
        <v>2171</v>
      </c>
      <c r="I175" s="31">
        <f t="shared" si="9"/>
        <v>0</v>
      </c>
      <c r="J175" s="28" t="s">
        <v>11</v>
      </c>
    </row>
    <row r="176" spans="1:10" s="5" customFormat="1">
      <c r="A176" s="25">
        <v>55</v>
      </c>
      <c r="B176" s="169" t="s">
        <v>240</v>
      </c>
      <c r="C176" s="40">
        <v>40122</v>
      </c>
      <c r="D176" s="41" t="s">
        <v>214</v>
      </c>
      <c r="E176" s="42">
        <v>1</v>
      </c>
      <c r="F176" s="43">
        <v>53500</v>
      </c>
      <c r="G176" s="31">
        <f t="shared" si="8"/>
        <v>53500</v>
      </c>
      <c r="H176" s="43">
        <v>50416.31</v>
      </c>
      <c r="I176" s="31">
        <f t="shared" si="9"/>
        <v>3083.6900000000023</v>
      </c>
      <c r="J176" s="28" t="s">
        <v>11</v>
      </c>
    </row>
    <row r="177" spans="1:10" s="5" customFormat="1">
      <c r="A177" s="25">
        <v>56</v>
      </c>
      <c r="B177" s="169" t="s">
        <v>240</v>
      </c>
      <c r="C177" s="40">
        <v>40122</v>
      </c>
      <c r="D177" s="41" t="s">
        <v>198</v>
      </c>
      <c r="E177" s="42">
        <v>4</v>
      </c>
      <c r="F177" s="43">
        <v>53500</v>
      </c>
      <c r="G177" s="31">
        <f t="shared" si="8"/>
        <v>214000</v>
      </c>
      <c r="H177" s="43">
        <v>201665.25</v>
      </c>
      <c r="I177" s="31">
        <f t="shared" si="9"/>
        <v>12334.75</v>
      </c>
      <c r="J177" s="28" t="s">
        <v>11</v>
      </c>
    </row>
    <row r="178" spans="1:10" s="47" customFormat="1" ht="15" customHeight="1">
      <c r="A178" s="217" t="s">
        <v>194</v>
      </c>
      <c r="B178" s="218"/>
      <c r="C178" s="218"/>
      <c r="D178" s="219"/>
      <c r="E178" s="115">
        <f>SUM(E122:E177)</f>
        <v>86</v>
      </c>
      <c r="F178" s="46"/>
      <c r="G178" s="46">
        <f>SUM(G122:G177)</f>
        <v>13643836.15</v>
      </c>
      <c r="H178" s="46">
        <f>SUM(H122:H177)</f>
        <v>12059616.260000002</v>
      </c>
      <c r="I178" s="46">
        <f>SUM(I122:I177)</f>
        <v>1584219.8900000004</v>
      </c>
      <c r="J178" s="154"/>
    </row>
    <row r="179" spans="1:10" s="1" customFormat="1" ht="15" customHeight="1">
      <c r="A179" s="223" t="s">
        <v>286</v>
      </c>
      <c r="B179" s="224"/>
      <c r="C179" s="224"/>
      <c r="D179" s="224"/>
      <c r="E179" s="224"/>
      <c r="F179" s="224"/>
      <c r="G179" s="224"/>
      <c r="H179" s="224"/>
      <c r="I179" s="224"/>
      <c r="J179" s="225"/>
    </row>
    <row r="180" spans="1:10" s="1" customFormat="1" ht="25.5">
      <c r="A180" s="50">
        <v>1</v>
      </c>
      <c r="B180" s="57" t="s">
        <v>252</v>
      </c>
      <c r="C180" s="53">
        <v>34700</v>
      </c>
      <c r="D180" s="77" t="s">
        <v>253</v>
      </c>
      <c r="E180" s="54">
        <v>1</v>
      </c>
      <c r="F180" s="55">
        <v>81405</v>
      </c>
      <c r="G180" s="52">
        <f>E180*F180</f>
        <v>81405</v>
      </c>
      <c r="H180" s="55">
        <v>81405</v>
      </c>
      <c r="I180" s="52">
        <f>SUM(G180-H180)</f>
        <v>0</v>
      </c>
      <c r="J180" s="69" t="s">
        <v>11</v>
      </c>
    </row>
    <row r="181" spans="1:10" s="1" customFormat="1" ht="25.5">
      <c r="A181" s="50">
        <v>2</v>
      </c>
      <c r="B181" s="57" t="s">
        <v>252</v>
      </c>
      <c r="C181" s="53">
        <v>38899</v>
      </c>
      <c r="D181" s="77" t="s">
        <v>253</v>
      </c>
      <c r="E181" s="54">
        <v>1</v>
      </c>
      <c r="F181" s="55">
        <v>421800</v>
      </c>
      <c r="G181" s="52">
        <f t="shared" ref="G181:G205" si="10">E181*F181</f>
        <v>421800</v>
      </c>
      <c r="H181" s="55">
        <v>421800</v>
      </c>
      <c r="I181" s="52">
        <f t="shared" ref="I181:I205" si="11">SUM(G181-H181)</f>
        <v>0</v>
      </c>
      <c r="J181" s="69" t="s">
        <v>11</v>
      </c>
    </row>
    <row r="182" spans="1:10" s="1" customFormat="1" ht="25.5">
      <c r="A182" s="50">
        <v>3</v>
      </c>
      <c r="B182" s="57" t="s">
        <v>254</v>
      </c>
      <c r="C182" s="53">
        <v>40179</v>
      </c>
      <c r="D182" s="77" t="s">
        <v>253</v>
      </c>
      <c r="E182" s="54">
        <v>5</v>
      </c>
      <c r="F182" s="55">
        <v>36180</v>
      </c>
      <c r="G182" s="52">
        <f t="shared" si="10"/>
        <v>180900</v>
      </c>
      <c r="H182" s="55">
        <v>180900</v>
      </c>
      <c r="I182" s="52">
        <f t="shared" si="11"/>
        <v>0</v>
      </c>
      <c r="J182" s="69" t="s">
        <v>11</v>
      </c>
    </row>
    <row r="183" spans="1:10" s="1" customFormat="1" ht="25.5">
      <c r="A183" s="50">
        <v>4</v>
      </c>
      <c r="B183" s="57" t="s">
        <v>255</v>
      </c>
      <c r="C183" s="53">
        <v>38353</v>
      </c>
      <c r="D183" s="77" t="s">
        <v>253</v>
      </c>
      <c r="E183" s="54">
        <v>2</v>
      </c>
      <c r="F183" s="55">
        <v>131032</v>
      </c>
      <c r="G183" s="52">
        <f t="shared" si="10"/>
        <v>262064</v>
      </c>
      <c r="H183" s="55">
        <v>262064</v>
      </c>
      <c r="I183" s="52">
        <f t="shared" si="11"/>
        <v>0</v>
      </c>
      <c r="J183" s="69" t="s">
        <v>11</v>
      </c>
    </row>
    <row r="184" spans="1:10" s="1" customFormat="1" ht="25.5">
      <c r="A184" s="50">
        <v>5</v>
      </c>
      <c r="B184" s="57" t="s">
        <v>256</v>
      </c>
      <c r="C184" s="53">
        <v>38353</v>
      </c>
      <c r="D184" s="77" t="s">
        <v>253</v>
      </c>
      <c r="E184" s="54">
        <v>4</v>
      </c>
      <c r="F184" s="55">
        <v>38714</v>
      </c>
      <c r="G184" s="52">
        <f t="shared" si="10"/>
        <v>154856</v>
      </c>
      <c r="H184" s="55">
        <v>154856</v>
      </c>
      <c r="I184" s="52">
        <f t="shared" si="11"/>
        <v>0</v>
      </c>
      <c r="J184" s="69" t="s">
        <v>11</v>
      </c>
    </row>
    <row r="185" spans="1:10" s="1" customFormat="1" ht="25.5">
      <c r="A185" s="50">
        <v>6</v>
      </c>
      <c r="B185" s="57" t="s">
        <v>256</v>
      </c>
      <c r="C185" s="53">
        <v>38353</v>
      </c>
      <c r="D185" s="77" t="s">
        <v>253</v>
      </c>
      <c r="E185" s="54">
        <v>2</v>
      </c>
      <c r="F185" s="55">
        <v>38714</v>
      </c>
      <c r="G185" s="52">
        <f t="shared" si="10"/>
        <v>77428</v>
      </c>
      <c r="H185" s="55">
        <v>77428</v>
      </c>
      <c r="I185" s="52">
        <f t="shared" si="11"/>
        <v>0</v>
      </c>
      <c r="J185" s="69" t="s">
        <v>11</v>
      </c>
    </row>
    <row r="186" spans="1:10" s="1" customFormat="1" ht="25.5">
      <c r="A186" s="50">
        <v>7</v>
      </c>
      <c r="B186" s="57" t="s">
        <v>256</v>
      </c>
      <c r="C186" s="53">
        <v>38353</v>
      </c>
      <c r="D186" s="77" t="s">
        <v>253</v>
      </c>
      <c r="E186" s="54">
        <v>2</v>
      </c>
      <c r="F186" s="55">
        <v>62910</v>
      </c>
      <c r="G186" s="52">
        <f t="shared" si="10"/>
        <v>125820</v>
      </c>
      <c r="H186" s="55">
        <v>125820</v>
      </c>
      <c r="I186" s="52">
        <f t="shared" si="11"/>
        <v>0</v>
      </c>
      <c r="J186" s="69" t="s">
        <v>11</v>
      </c>
    </row>
    <row r="187" spans="1:10" s="1" customFormat="1" ht="25.5">
      <c r="A187" s="50">
        <v>8</v>
      </c>
      <c r="B187" s="57" t="s">
        <v>257</v>
      </c>
      <c r="C187" s="53">
        <v>40544</v>
      </c>
      <c r="D187" s="77" t="s">
        <v>253</v>
      </c>
      <c r="E187" s="54">
        <v>1</v>
      </c>
      <c r="F187" s="55">
        <v>206910</v>
      </c>
      <c r="G187" s="52">
        <f t="shared" si="10"/>
        <v>206910</v>
      </c>
      <c r="H187" s="55">
        <v>206910</v>
      </c>
      <c r="I187" s="52">
        <f t="shared" si="11"/>
        <v>0</v>
      </c>
      <c r="J187" s="69" t="s">
        <v>11</v>
      </c>
    </row>
    <row r="188" spans="1:10" s="1" customFormat="1" ht="25.5">
      <c r="A188" s="56">
        <v>9</v>
      </c>
      <c r="B188" s="57" t="s">
        <v>258</v>
      </c>
      <c r="C188" s="58">
        <v>40179</v>
      </c>
      <c r="D188" s="77" t="s">
        <v>253</v>
      </c>
      <c r="E188" s="54">
        <v>3</v>
      </c>
      <c r="F188" s="54">
        <v>109000</v>
      </c>
      <c r="G188" s="59">
        <f t="shared" si="10"/>
        <v>327000</v>
      </c>
      <c r="H188" s="54">
        <v>327000</v>
      </c>
      <c r="I188" s="52">
        <f t="shared" si="11"/>
        <v>0</v>
      </c>
      <c r="J188" s="69" t="s">
        <v>11</v>
      </c>
    </row>
    <row r="189" spans="1:10" s="1" customFormat="1" ht="25.5">
      <c r="A189" s="50">
        <v>10</v>
      </c>
      <c r="B189" s="57" t="s">
        <v>258</v>
      </c>
      <c r="C189" s="53">
        <v>40878</v>
      </c>
      <c r="D189" s="77" t="s">
        <v>253</v>
      </c>
      <c r="E189" s="54">
        <v>8</v>
      </c>
      <c r="F189" s="55">
        <v>63340</v>
      </c>
      <c r="G189" s="52">
        <f t="shared" si="10"/>
        <v>506720</v>
      </c>
      <c r="H189" s="55">
        <v>506720</v>
      </c>
      <c r="I189" s="52">
        <f t="shared" si="11"/>
        <v>0</v>
      </c>
      <c r="J189" s="69" t="s">
        <v>11</v>
      </c>
    </row>
    <row r="190" spans="1:10" s="1" customFormat="1" ht="25.5">
      <c r="A190" s="50">
        <v>11</v>
      </c>
      <c r="B190" s="57" t="s">
        <v>258</v>
      </c>
      <c r="C190" s="53">
        <v>39052</v>
      </c>
      <c r="D190" s="77" t="s">
        <v>253</v>
      </c>
      <c r="E190" s="54">
        <v>1</v>
      </c>
      <c r="F190" s="55">
        <v>229900</v>
      </c>
      <c r="G190" s="52">
        <f t="shared" si="10"/>
        <v>229900</v>
      </c>
      <c r="H190" s="55">
        <v>229900</v>
      </c>
      <c r="I190" s="52">
        <f t="shared" si="11"/>
        <v>0</v>
      </c>
      <c r="J190" s="69" t="s">
        <v>11</v>
      </c>
    </row>
    <row r="191" spans="1:10" s="1" customFormat="1" ht="25.5">
      <c r="A191" s="50">
        <v>12</v>
      </c>
      <c r="B191" s="57" t="s">
        <v>258</v>
      </c>
      <c r="C191" s="53">
        <v>41640</v>
      </c>
      <c r="D191" s="77" t="s">
        <v>253</v>
      </c>
      <c r="E191" s="54">
        <v>1</v>
      </c>
      <c r="F191" s="55">
        <v>108965</v>
      </c>
      <c r="G191" s="52">
        <f t="shared" si="10"/>
        <v>108965</v>
      </c>
      <c r="H191" s="55">
        <v>108965</v>
      </c>
      <c r="I191" s="52">
        <f t="shared" si="11"/>
        <v>0</v>
      </c>
      <c r="J191" s="69" t="s">
        <v>11</v>
      </c>
    </row>
    <row r="192" spans="1:10" s="1" customFormat="1" ht="25.5">
      <c r="A192" s="50">
        <v>13</v>
      </c>
      <c r="B192" s="57" t="s">
        <v>259</v>
      </c>
      <c r="C192" s="53">
        <v>39052</v>
      </c>
      <c r="D192" s="77" t="s">
        <v>253</v>
      </c>
      <c r="E192" s="54">
        <v>6</v>
      </c>
      <c r="F192" s="55">
        <v>27135</v>
      </c>
      <c r="G192" s="52">
        <f t="shared" si="10"/>
        <v>162810</v>
      </c>
      <c r="H192" s="55">
        <v>162810</v>
      </c>
      <c r="I192" s="52">
        <f t="shared" si="11"/>
        <v>0</v>
      </c>
      <c r="J192" s="69" t="s">
        <v>11</v>
      </c>
    </row>
    <row r="193" spans="1:10" s="1" customFormat="1" ht="25.5">
      <c r="A193" s="50">
        <v>14</v>
      </c>
      <c r="B193" s="57" t="s">
        <v>260</v>
      </c>
      <c r="C193" s="53">
        <v>40544</v>
      </c>
      <c r="D193" s="77" t="s">
        <v>253</v>
      </c>
      <c r="E193" s="54">
        <v>1</v>
      </c>
      <c r="F193" s="55">
        <v>101480</v>
      </c>
      <c r="G193" s="52">
        <f t="shared" si="10"/>
        <v>101480</v>
      </c>
      <c r="H193" s="55">
        <v>101480</v>
      </c>
      <c r="I193" s="52">
        <f t="shared" si="11"/>
        <v>0</v>
      </c>
      <c r="J193" s="69" t="s">
        <v>11</v>
      </c>
    </row>
    <row r="194" spans="1:10" s="1" customFormat="1" ht="25.5">
      <c r="A194" s="50">
        <v>15</v>
      </c>
      <c r="B194" s="57" t="s">
        <v>261</v>
      </c>
      <c r="C194" s="53">
        <v>40179</v>
      </c>
      <c r="D194" s="77" t="s">
        <v>253</v>
      </c>
      <c r="E194" s="54">
        <v>1</v>
      </c>
      <c r="F194" s="55">
        <v>121410</v>
      </c>
      <c r="G194" s="52">
        <f t="shared" si="10"/>
        <v>121410</v>
      </c>
      <c r="H194" s="55">
        <v>121410</v>
      </c>
      <c r="I194" s="52">
        <f t="shared" si="11"/>
        <v>0</v>
      </c>
      <c r="J194" s="69" t="s">
        <v>11</v>
      </c>
    </row>
    <row r="195" spans="1:10" s="1" customFormat="1" ht="25.5">
      <c r="A195" s="50">
        <v>16</v>
      </c>
      <c r="B195" s="57" t="s">
        <v>261</v>
      </c>
      <c r="C195" s="53">
        <v>40179</v>
      </c>
      <c r="D195" s="77" t="s">
        <v>253</v>
      </c>
      <c r="E195" s="54">
        <v>1</v>
      </c>
      <c r="F195" s="60">
        <v>238410</v>
      </c>
      <c r="G195" s="52">
        <f t="shared" si="10"/>
        <v>238410</v>
      </c>
      <c r="H195" s="60">
        <v>238410</v>
      </c>
      <c r="I195" s="52">
        <f t="shared" si="11"/>
        <v>0</v>
      </c>
      <c r="J195" s="69" t="s">
        <v>11</v>
      </c>
    </row>
    <row r="196" spans="1:10" s="1" customFormat="1" ht="25.5">
      <c r="A196" s="50">
        <v>17</v>
      </c>
      <c r="B196" s="57" t="s">
        <v>262</v>
      </c>
      <c r="C196" s="53">
        <v>40179</v>
      </c>
      <c r="D196" s="77" t="s">
        <v>253</v>
      </c>
      <c r="E196" s="54">
        <v>2</v>
      </c>
      <c r="F196" s="60">
        <v>128250</v>
      </c>
      <c r="G196" s="52">
        <f t="shared" si="10"/>
        <v>256500</v>
      </c>
      <c r="H196" s="60">
        <v>256500</v>
      </c>
      <c r="I196" s="52">
        <f t="shared" si="11"/>
        <v>0</v>
      </c>
      <c r="J196" s="69" t="s">
        <v>11</v>
      </c>
    </row>
    <row r="197" spans="1:10" s="1" customFormat="1" ht="25.5">
      <c r="A197" s="50">
        <v>18</v>
      </c>
      <c r="B197" s="57" t="s">
        <v>263</v>
      </c>
      <c r="C197" s="53">
        <v>41612</v>
      </c>
      <c r="D197" s="77" t="s">
        <v>253</v>
      </c>
      <c r="E197" s="54">
        <v>1</v>
      </c>
      <c r="F197" s="55">
        <v>134910</v>
      </c>
      <c r="G197" s="52">
        <f t="shared" si="10"/>
        <v>134910</v>
      </c>
      <c r="H197" s="55">
        <v>134910</v>
      </c>
      <c r="I197" s="52">
        <f t="shared" si="11"/>
        <v>0</v>
      </c>
      <c r="J197" s="69" t="s">
        <v>11</v>
      </c>
    </row>
    <row r="198" spans="1:10" s="1" customFormat="1" ht="25.5">
      <c r="A198" s="50">
        <v>19</v>
      </c>
      <c r="B198" s="57" t="s">
        <v>263</v>
      </c>
      <c r="C198" s="53">
        <v>40179</v>
      </c>
      <c r="D198" s="77" t="s">
        <v>253</v>
      </c>
      <c r="E198" s="54">
        <v>1</v>
      </c>
      <c r="F198" s="55">
        <v>269910</v>
      </c>
      <c r="G198" s="52">
        <f t="shared" si="10"/>
        <v>269910</v>
      </c>
      <c r="H198" s="55">
        <v>269910</v>
      </c>
      <c r="I198" s="52">
        <f t="shared" si="11"/>
        <v>0</v>
      </c>
      <c r="J198" s="69" t="s">
        <v>11</v>
      </c>
    </row>
    <row r="199" spans="1:10" s="1" customFormat="1" ht="25.5">
      <c r="A199" s="50">
        <v>20</v>
      </c>
      <c r="B199" s="57" t="s">
        <v>264</v>
      </c>
      <c r="C199" s="53">
        <v>40179</v>
      </c>
      <c r="D199" s="77" t="s">
        <v>253</v>
      </c>
      <c r="E199" s="54">
        <v>2</v>
      </c>
      <c r="F199" s="55">
        <v>180500</v>
      </c>
      <c r="G199" s="52">
        <f t="shared" si="10"/>
        <v>361000</v>
      </c>
      <c r="H199" s="55">
        <v>361000</v>
      </c>
      <c r="I199" s="52">
        <f t="shared" si="11"/>
        <v>0</v>
      </c>
      <c r="J199" s="69" t="s">
        <v>11</v>
      </c>
    </row>
    <row r="200" spans="1:10" s="1" customFormat="1" ht="25.5">
      <c r="A200" s="50">
        <v>21</v>
      </c>
      <c r="B200" s="57" t="s">
        <v>264</v>
      </c>
      <c r="C200" s="53">
        <v>41612</v>
      </c>
      <c r="D200" s="77" t="s">
        <v>253</v>
      </c>
      <c r="E200" s="54">
        <v>1</v>
      </c>
      <c r="F200" s="55">
        <v>135675</v>
      </c>
      <c r="G200" s="52">
        <f t="shared" si="10"/>
        <v>135675</v>
      </c>
      <c r="H200" s="55">
        <v>135675</v>
      </c>
      <c r="I200" s="52">
        <f t="shared" si="11"/>
        <v>0</v>
      </c>
      <c r="J200" s="69" t="s">
        <v>11</v>
      </c>
    </row>
    <row r="201" spans="1:10" s="1" customFormat="1" ht="25.5">
      <c r="A201" s="50">
        <v>22</v>
      </c>
      <c r="B201" s="57" t="s">
        <v>265</v>
      </c>
      <c r="C201" s="53">
        <v>40179</v>
      </c>
      <c r="D201" s="77" t="s">
        <v>253</v>
      </c>
      <c r="E201" s="54">
        <v>1</v>
      </c>
      <c r="F201" s="55">
        <v>81405</v>
      </c>
      <c r="G201" s="52">
        <f t="shared" si="10"/>
        <v>81405</v>
      </c>
      <c r="H201" s="55">
        <v>81405</v>
      </c>
      <c r="I201" s="52">
        <f t="shared" si="11"/>
        <v>0</v>
      </c>
      <c r="J201" s="69" t="s">
        <v>11</v>
      </c>
    </row>
    <row r="202" spans="1:10" s="1" customFormat="1" ht="25.5">
      <c r="A202" s="50">
        <v>23</v>
      </c>
      <c r="B202" s="57" t="s">
        <v>266</v>
      </c>
      <c r="C202" s="53">
        <v>40179</v>
      </c>
      <c r="D202" s="77" t="s">
        <v>253</v>
      </c>
      <c r="E202" s="54">
        <v>1</v>
      </c>
      <c r="F202" s="55">
        <v>36180</v>
      </c>
      <c r="G202" s="52">
        <f t="shared" si="10"/>
        <v>36180</v>
      </c>
      <c r="H202" s="55">
        <v>36180</v>
      </c>
      <c r="I202" s="52">
        <f t="shared" si="11"/>
        <v>0</v>
      </c>
      <c r="J202" s="69" t="s">
        <v>11</v>
      </c>
    </row>
    <row r="203" spans="1:10" s="1" customFormat="1" ht="25.5">
      <c r="A203" s="50">
        <v>24</v>
      </c>
      <c r="B203" s="57" t="s">
        <v>267</v>
      </c>
      <c r="C203" s="61">
        <v>40179</v>
      </c>
      <c r="D203" s="77" t="s">
        <v>253</v>
      </c>
      <c r="E203" s="54">
        <v>1</v>
      </c>
      <c r="F203" s="55">
        <v>547680</v>
      </c>
      <c r="G203" s="52">
        <f t="shared" si="10"/>
        <v>547680</v>
      </c>
      <c r="H203" s="55">
        <v>547680</v>
      </c>
      <c r="I203" s="52">
        <f t="shared" si="11"/>
        <v>0</v>
      </c>
      <c r="J203" s="69" t="s">
        <v>11</v>
      </c>
    </row>
    <row r="204" spans="1:10" s="1" customFormat="1" ht="25.5">
      <c r="A204" s="50">
        <v>25</v>
      </c>
      <c r="B204" s="57" t="s">
        <v>268</v>
      </c>
      <c r="C204" s="61">
        <v>39539</v>
      </c>
      <c r="D204" s="77" t="s">
        <v>253</v>
      </c>
      <c r="E204" s="54">
        <v>2</v>
      </c>
      <c r="F204" s="55">
        <v>75000</v>
      </c>
      <c r="G204" s="52">
        <f t="shared" si="10"/>
        <v>150000</v>
      </c>
      <c r="H204" s="55">
        <v>150000</v>
      </c>
      <c r="I204" s="52">
        <f t="shared" si="11"/>
        <v>0</v>
      </c>
      <c r="J204" s="69" t="s">
        <v>11</v>
      </c>
    </row>
    <row r="205" spans="1:10" s="1" customFormat="1" ht="25.5">
      <c r="A205" s="50">
        <v>26</v>
      </c>
      <c r="B205" s="57" t="s">
        <v>269</v>
      </c>
      <c r="C205" s="61">
        <v>37622</v>
      </c>
      <c r="D205" s="77" t="s">
        <v>253</v>
      </c>
      <c r="E205" s="54">
        <v>1</v>
      </c>
      <c r="F205" s="62">
        <v>126630</v>
      </c>
      <c r="G205" s="52">
        <f t="shared" si="10"/>
        <v>126630</v>
      </c>
      <c r="H205" s="62">
        <v>126630</v>
      </c>
      <c r="I205" s="52">
        <f t="shared" si="11"/>
        <v>0</v>
      </c>
      <c r="J205" s="69" t="s">
        <v>11</v>
      </c>
    </row>
    <row r="206" spans="1:10" s="1" customFormat="1" ht="12.75">
      <c r="A206" s="50"/>
      <c r="B206" s="166"/>
      <c r="C206" s="63"/>
      <c r="D206" s="78"/>
      <c r="E206" s="64">
        <f>SUM(E180:E205)</f>
        <v>53</v>
      </c>
      <c r="F206" s="65"/>
      <c r="G206" s="66">
        <f>SUM(G180:G205)</f>
        <v>5407768</v>
      </c>
      <c r="H206" s="51"/>
      <c r="I206" s="51"/>
      <c r="J206" s="69"/>
    </row>
    <row r="207" spans="1:10" s="1" customFormat="1" ht="12.75">
      <c r="A207" s="67"/>
      <c r="B207" s="220" t="s">
        <v>270</v>
      </c>
      <c r="C207" s="221"/>
      <c r="D207" s="221"/>
      <c r="E207" s="221"/>
      <c r="F207" s="222"/>
      <c r="G207" s="68"/>
      <c r="H207" s="68"/>
      <c r="I207" s="68"/>
      <c r="J207" s="155"/>
    </row>
    <row r="208" spans="1:10" s="1" customFormat="1" ht="25.5">
      <c r="A208" s="50">
        <v>1</v>
      </c>
      <c r="B208" s="56" t="s">
        <v>271</v>
      </c>
      <c r="C208" s="53">
        <v>37257</v>
      </c>
      <c r="D208" s="77" t="s">
        <v>253</v>
      </c>
      <c r="E208" s="55">
        <v>1</v>
      </c>
      <c r="F208" s="55">
        <v>452250</v>
      </c>
      <c r="G208" s="60">
        <f>E208*F208</f>
        <v>452250</v>
      </c>
      <c r="H208" s="55">
        <v>452250</v>
      </c>
      <c r="I208" s="60">
        <f>SUM(G208-H208)</f>
        <v>0</v>
      </c>
      <c r="J208" s="69" t="s">
        <v>11</v>
      </c>
    </row>
    <row r="209" spans="1:10" s="1" customFormat="1" ht="25.5">
      <c r="A209" s="50">
        <v>2</v>
      </c>
      <c r="B209" s="56" t="s">
        <v>272</v>
      </c>
      <c r="C209" s="53">
        <v>41244</v>
      </c>
      <c r="D209" s="77" t="s">
        <v>253</v>
      </c>
      <c r="E209" s="55">
        <v>1</v>
      </c>
      <c r="F209" s="55">
        <v>750000</v>
      </c>
      <c r="G209" s="60">
        <f t="shared" ref="G209:G228" si="12">E209*F209</f>
        <v>750000</v>
      </c>
      <c r="H209" s="55">
        <v>750000</v>
      </c>
      <c r="I209" s="60">
        <f t="shared" ref="I209:I229" si="13">SUM(G209-H209)</f>
        <v>0</v>
      </c>
      <c r="J209" s="69" t="s">
        <v>11</v>
      </c>
    </row>
    <row r="210" spans="1:10" s="1" customFormat="1" ht="25.5">
      <c r="A210" s="50">
        <v>3</v>
      </c>
      <c r="B210" s="57" t="s">
        <v>273</v>
      </c>
      <c r="C210" s="53">
        <v>41183</v>
      </c>
      <c r="D210" s="77" t="s">
        <v>253</v>
      </c>
      <c r="E210" s="55">
        <v>1</v>
      </c>
      <c r="F210" s="55">
        <v>918367</v>
      </c>
      <c r="G210" s="60">
        <f t="shared" si="12"/>
        <v>918367</v>
      </c>
      <c r="H210" s="55">
        <v>918367</v>
      </c>
      <c r="I210" s="60">
        <f t="shared" si="13"/>
        <v>0</v>
      </c>
      <c r="J210" s="69" t="s">
        <v>11</v>
      </c>
    </row>
    <row r="211" spans="1:10" s="1" customFormat="1" ht="25.5">
      <c r="A211" s="50">
        <v>4</v>
      </c>
      <c r="B211" s="57" t="s">
        <v>273</v>
      </c>
      <c r="C211" s="53">
        <v>41244</v>
      </c>
      <c r="D211" s="77" t="s">
        <v>253</v>
      </c>
      <c r="E211" s="55">
        <v>1</v>
      </c>
      <c r="F211" s="70">
        <v>918367</v>
      </c>
      <c r="G211" s="60">
        <f t="shared" si="12"/>
        <v>918367</v>
      </c>
      <c r="H211" s="70">
        <v>918367</v>
      </c>
      <c r="I211" s="60">
        <f t="shared" si="13"/>
        <v>0</v>
      </c>
      <c r="J211" s="69" t="s">
        <v>11</v>
      </c>
    </row>
    <row r="212" spans="1:10" s="1" customFormat="1" ht="25.5">
      <c r="A212" s="50">
        <v>5</v>
      </c>
      <c r="B212" s="57" t="s">
        <v>274</v>
      </c>
      <c r="C212" s="53">
        <v>40603</v>
      </c>
      <c r="D212" s="77" t="s">
        <v>253</v>
      </c>
      <c r="E212" s="55">
        <v>1</v>
      </c>
      <c r="F212" s="55">
        <v>804110</v>
      </c>
      <c r="G212" s="60">
        <f t="shared" si="12"/>
        <v>804110</v>
      </c>
      <c r="H212" s="55">
        <v>804110</v>
      </c>
      <c r="I212" s="60">
        <f t="shared" si="13"/>
        <v>0</v>
      </c>
      <c r="J212" s="69" t="s">
        <v>11</v>
      </c>
    </row>
    <row r="213" spans="1:10" s="1" customFormat="1" ht="25.5">
      <c r="A213" s="50">
        <v>6</v>
      </c>
      <c r="B213" s="57" t="s">
        <v>274</v>
      </c>
      <c r="C213" s="53">
        <v>40603</v>
      </c>
      <c r="D213" s="77" t="s">
        <v>253</v>
      </c>
      <c r="E213" s="55">
        <v>1</v>
      </c>
      <c r="F213" s="55">
        <v>804110</v>
      </c>
      <c r="G213" s="60">
        <f t="shared" si="12"/>
        <v>804110</v>
      </c>
      <c r="H213" s="55">
        <v>804110</v>
      </c>
      <c r="I213" s="60">
        <f t="shared" si="13"/>
        <v>0</v>
      </c>
      <c r="J213" s="69" t="s">
        <v>11</v>
      </c>
    </row>
    <row r="214" spans="1:10" s="1" customFormat="1" ht="25.5">
      <c r="A214" s="50">
        <v>7</v>
      </c>
      <c r="B214" s="57" t="s">
        <v>275</v>
      </c>
      <c r="C214" s="71">
        <v>37987</v>
      </c>
      <c r="D214" s="77" t="s">
        <v>253</v>
      </c>
      <c r="E214" s="55">
        <v>1</v>
      </c>
      <c r="F214" s="55">
        <v>352080</v>
      </c>
      <c r="G214" s="60">
        <f t="shared" si="12"/>
        <v>352080</v>
      </c>
      <c r="H214" s="55">
        <v>352080</v>
      </c>
      <c r="I214" s="60">
        <f t="shared" si="13"/>
        <v>0</v>
      </c>
      <c r="J214" s="69" t="s">
        <v>11</v>
      </c>
    </row>
    <row r="215" spans="1:10" s="1" customFormat="1" ht="25.5">
      <c r="A215" s="50">
        <v>8</v>
      </c>
      <c r="B215" s="57" t="s">
        <v>276</v>
      </c>
      <c r="C215" s="71">
        <v>41612</v>
      </c>
      <c r="D215" s="77" t="s">
        <v>253</v>
      </c>
      <c r="E215" s="55">
        <v>1</v>
      </c>
      <c r="F215" s="55">
        <v>229900</v>
      </c>
      <c r="G215" s="60">
        <f t="shared" si="12"/>
        <v>229900</v>
      </c>
      <c r="H215" s="55">
        <v>229900</v>
      </c>
      <c r="I215" s="60">
        <f t="shared" si="13"/>
        <v>0</v>
      </c>
      <c r="J215" s="69" t="s">
        <v>11</v>
      </c>
    </row>
    <row r="216" spans="1:10" s="1" customFormat="1" ht="25.5">
      <c r="A216" s="50">
        <v>9</v>
      </c>
      <c r="B216" s="57" t="s">
        <v>276</v>
      </c>
      <c r="C216" s="71">
        <v>40179</v>
      </c>
      <c r="D216" s="77" t="s">
        <v>253</v>
      </c>
      <c r="E216" s="55">
        <v>1</v>
      </c>
      <c r="F216" s="55">
        <v>360000</v>
      </c>
      <c r="G216" s="60">
        <f t="shared" si="12"/>
        <v>360000</v>
      </c>
      <c r="H216" s="55">
        <v>360000</v>
      </c>
      <c r="I216" s="60">
        <f t="shared" si="13"/>
        <v>0</v>
      </c>
      <c r="J216" s="69" t="s">
        <v>11</v>
      </c>
    </row>
    <row r="217" spans="1:10" s="1" customFormat="1" ht="25.5">
      <c r="A217" s="50">
        <v>10</v>
      </c>
      <c r="B217" s="57" t="s">
        <v>277</v>
      </c>
      <c r="C217" s="53">
        <v>40179</v>
      </c>
      <c r="D217" s="77" t="s">
        <v>253</v>
      </c>
      <c r="E217" s="55">
        <v>2</v>
      </c>
      <c r="F217" s="55">
        <v>611000</v>
      </c>
      <c r="G217" s="60">
        <f t="shared" si="12"/>
        <v>1222000</v>
      </c>
      <c r="H217" s="55">
        <v>1222000</v>
      </c>
      <c r="I217" s="60">
        <f t="shared" si="13"/>
        <v>0</v>
      </c>
      <c r="J217" s="69" t="s">
        <v>11</v>
      </c>
    </row>
    <row r="218" spans="1:10" s="1" customFormat="1" ht="25.5">
      <c r="A218" s="50">
        <v>11</v>
      </c>
      <c r="B218" s="57" t="s">
        <v>278</v>
      </c>
      <c r="C218" s="53">
        <v>39448</v>
      </c>
      <c r="D218" s="77" t="s">
        <v>253</v>
      </c>
      <c r="E218" s="55">
        <v>1</v>
      </c>
      <c r="F218" s="55">
        <v>236775</v>
      </c>
      <c r="G218" s="60">
        <f t="shared" si="12"/>
        <v>236775</v>
      </c>
      <c r="H218" s="55">
        <v>236775</v>
      </c>
      <c r="I218" s="60">
        <f t="shared" si="13"/>
        <v>0</v>
      </c>
      <c r="J218" s="69" t="s">
        <v>11</v>
      </c>
    </row>
    <row r="219" spans="1:10" s="1" customFormat="1" ht="25.5">
      <c r="A219" s="50">
        <v>12</v>
      </c>
      <c r="B219" s="57" t="s">
        <v>278</v>
      </c>
      <c r="C219" s="53">
        <v>40178</v>
      </c>
      <c r="D219" s="77" t="s">
        <v>253</v>
      </c>
      <c r="E219" s="55">
        <v>1</v>
      </c>
      <c r="F219" s="55">
        <v>250000</v>
      </c>
      <c r="G219" s="60">
        <f t="shared" si="12"/>
        <v>250000</v>
      </c>
      <c r="H219" s="55">
        <v>250000</v>
      </c>
      <c r="I219" s="60">
        <f t="shared" si="13"/>
        <v>0</v>
      </c>
      <c r="J219" s="69" t="s">
        <v>11</v>
      </c>
    </row>
    <row r="220" spans="1:10" s="1" customFormat="1" ht="25.5">
      <c r="A220" s="50">
        <v>13</v>
      </c>
      <c r="B220" s="57" t="s">
        <v>279</v>
      </c>
      <c r="C220" s="53">
        <v>41612</v>
      </c>
      <c r="D220" s="77" t="s">
        <v>253</v>
      </c>
      <c r="E220" s="55">
        <v>1</v>
      </c>
      <c r="F220" s="60">
        <v>229900</v>
      </c>
      <c r="G220" s="60">
        <f t="shared" si="12"/>
        <v>229900</v>
      </c>
      <c r="H220" s="60">
        <v>229900</v>
      </c>
      <c r="I220" s="60">
        <f t="shared" si="13"/>
        <v>0</v>
      </c>
      <c r="J220" s="69" t="s">
        <v>11</v>
      </c>
    </row>
    <row r="221" spans="1:10" s="1" customFormat="1" ht="25.5">
      <c r="A221" s="50">
        <v>14</v>
      </c>
      <c r="B221" s="57" t="s">
        <v>280</v>
      </c>
      <c r="C221" s="53">
        <v>39517</v>
      </c>
      <c r="D221" s="77" t="s">
        <v>253</v>
      </c>
      <c r="E221" s="55">
        <v>1</v>
      </c>
      <c r="F221" s="60">
        <v>901998</v>
      </c>
      <c r="G221" s="60">
        <f t="shared" si="12"/>
        <v>901998</v>
      </c>
      <c r="H221" s="60">
        <v>901998</v>
      </c>
      <c r="I221" s="60">
        <f t="shared" si="13"/>
        <v>0</v>
      </c>
      <c r="J221" s="69" t="s">
        <v>11</v>
      </c>
    </row>
    <row r="222" spans="1:10" s="1" customFormat="1" ht="25.5">
      <c r="A222" s="50">
        <v>15</v>
      </c>
      <c r="B222" s="57" t="s">
        <v>280</v>
      </c>
      <c r="C222" s="53">
        <v>40544</v>
      </c>
      <c r="D222" s="77" t="s">
        <v>253</v>
      </c>
      <c r="E222" s="55">
        <v>1</v>
      </c>
      <c r="F222" s="60">
        <v>866000</v>
      </c>
      <c r="G222" s="60">
        <f t="shared" si="12"/>
        <v>866000</v>
      </c>
      <c r="H222" s="60">
        <v>866000</v>
      </c>
      <c r="I222" s="60">
        <f t="shared" si="13"/>
        <v>0</v>
      </c>
      <c r="J222" s="69" t="s">
        <v>11</v>
      </c>
    </row>
    <row r="223" spans="1:10" s="1" customFormat="1" ht="25.5">
      <c r="A223" s="50">
        <v>16</v>
      </c>
      <c r="B223" s="57" t="s">
        <v>280</v>
      </c>
      <c r="C223" s="53">
        <v>39435</v>
      </c>
      <c r="D223" s="77" t="s">
        <v>253</v>
      </c>
      <c r="E223" s="55">
        <v>1</v>
      </c>
      <c r="F223" s="60">
        <v>915750</v>
      </c>
      <c r="G223" s="60">
        <f t="shared" si="12"/>
        <v>915750</v>
      </c>
      <c r="H223" s="60">
        <v>915750</v>
      </c>
      <c r="I223" s="60">
        <f t="shared" si="13"/>
        <v>0</v>
      </c>
      <c r="J223" s="69" t="s">
        <v>11</v>
      </c>
    </row>
    <row r="224" spans="1:10" s="1" customFormat="1" ht="25.5">
      <c r="A224" s="50">
        <v>17</v>
      </c>
      <c r="B224" s="57" t="s">
        <v>280</v>
      </c>
      <c r="C224" s="53">
        <v>41621</v>
      </c>
      <c r="D224" s="77" t="s">
        <v>253</v>
      </c>
      <c r="E224" s="72">
        <v>1</v>
      </c>
      <c r="F224" s="72">
        <v>946000</v>
      </c>
      <c r="G224" s="60">
        <f t="shared" si="12"/>
        <v>946000</v>
      </c>
      <c r="H224" s="72">
        <v>946000</v>
      </c>
      <c r="I224" s="60">
        <f t="shared" si="13"/>
        <v>0</v>
      </c>
      <c r="J224" s="69" t="s">
        <v>11</v>
      </c>
    </row>
    <row r="225" spans="1:10" s="1" customFormat="1" ht="25.5">
      <c r="A225" s="50">
        <v>18</v>
      </c>
      <c r="B225" s="57" t="s">
        <v>281</v>
      </c>
      <c r="C225" s="53">
        <v>40872</v>
      </c>
      <c r="D225" s="77" t="s">
        <v>253</v>
      </c>
      <c r="E225" s="55">
        <v>1</v>
      </c>
      <c r="F225" s="60">
        <v>504801</v>
      </c>
      <c r="G225" s="60">
        <f t="shared" si="12"/>
        <v>504801</v>
      </c>
      <c r="H225" s="60">
        <v>504801</v>
      </c>
      <c r="I225" s="60">
        <f t="shared" si="13"/>
        <v>0</v>
      </c>
      <c r="J225" s="69" t="s">
        <v>11</v>
      </c>
    </row>
    <row r="226" spans="1:10" s="1" customFormat="1" ht="25.5">
      <c r="A226" s="50">
        <v>19</v>
      </c>
      <c r="B226" s="57" t="s">
        <v>282</v>
      </c>
      <c r="C226" s="61">
        <v>41271</v>
      </c>
      <c r="D226" s="77" t="s">
        <v>253</v>
      </c>
      <c r="E226" s="55">
        <v>1</v>
      </c>
      <c r="F226" s="60">
        <v>350000</v>
      </c>
      <c r="G226" s="60">
        <f t="shared" si="12"/>
        <v>350000</v>
      </c>
      <c r="H226" s="60">
        <v>350000</v>
      </c>
      <c r="I226" s="60">
        <f t="shared" si="13"/>
        <v>0</v>
      </c>
      <c r="J226" s="69" t="s">
        <v>11</v>
      </c>
    </row>
    <row r="227" spans="1:10" s="1" customFormat="1" ht="25.5">
      <c r="A227" s="50">
        <v>20</v>
      </c>
      <c r="B227" s="57" t="s">
        <v>283</v>
      </c>
      <c r="C227" s="61">
        <v>41612</v>
      </c>
      <c r="D227" s="77" t="s">
        <v>253</v>
      </c>
      <c r="E227" s="55">
        <v>1</v>
      </c>
      <c r="F227" s="60">
        <v>799900</v>
      </c>
      <c r="G227" s="60">
        <f t="shared" si="12"/>
        <v>799900</v>
      </c>
      <c r="H227" s="60">
        <v>799900</v>
      </c>
      <c r="I227" s="60">
        <f t="shared" si="13"/>
        <v>0</v>
      </c>
      <c r="J227" s="69" t="s">
        <v>11</v>
      </c>
    </row>
    <row r="228" spans="1:10" s="1" customFormat="1" ht="25.5">
      <c r="A228" s="50">
        <v>21</v>
      </c>
      <c r="B228" s="57" t="s">
        <v>284</v>
      </c>
      <c r="C228" s="61">
        <v>38353</v>
      </c>
      <c r="D228" s="77" t="s">
        <v>253</v>
      </c>
      <c r="E228" s="55">
        <v>1</v>
      </c>
      <c r="F228" s="60">
        <v>1786800</v>
      </c>
      <c r="G228" s="60">
        <f t="shared" si="12"/>
        <v>1786800</v>
      </c>
      <c r="H228" s="60">
        <v>1786800</v>
      </c>
      <c r="I228" s="60">
        <f t="shared" si="13"/>
        <v>0</v>
      </c>
      <c r="J228" s="69" t="s">
        <v>11</v>
      </c>
    </row>
    <row r="229" spans="1:10" s="1" customFormat="1" ht="12.75">
      <c r="A229" s="73"/>
      <c r="B229" s="167" t="s">
        <v>285</v>
      </c>
      <c r="C229" s="74"/>
      <c r="D229" s="79"/>
      <c r="E229" s="113" t="s">
        <v>287</v>
      </c>
      <c r="F229" s="75"/>
      <c r="G229" s="76">
        <f>SUM(G208:G228)</f>
        <v>14599108</v>
      </c>
      <c r="H229" s="76">
        <f>SUM(H208:H228)</f>
        <v>14599108</v>
      </c>
      <c r="I229" s="60">
        <f t="shared" si="13"/>
        <v>0</v>
      </c>
      <c r="J229" s="156"/>
    </row>
    <row r="230" spans="1:10" s="1" customFormat="1" ht="12.75">
      <c r="A230" s="220" t="s">
        <v>332</v>
      </c>
      <c r="B230" s="221"/>
      <c r="C230" s="221"/>
      <c r="D230" s="221"/>
      <c r="E230" s="221"/>
      <c r="F230" s="221"/>
      <c r="G230" s="221"/>
      <c r="H230" s="221"/>
      <c r="I230" s="221"/>
      <c r="J230" s="222"/>
    </row>
    <row r="231" spans="1:10" s="5" customFormat="1" ht="25.5">
      <c r="A231" s="25">
        <v>1</v>
      </c>
      <c r="B231" s="41" t="s">
        <v>291</v>
      </c>
      <c r="C231" s="80">
        <v>39428</v>
      </c>
      <c r="D231" s="80" t="s">
        <v>292</v>
      </c>
      <c r="E231" s="25">
        <v>1</v>
      </c>
      <c r="F231" s="84">
        <v>569990</v>
      </c>
      <c r="G231" s="84">
        <v>569990</v>
      </c>
      <c r="H231" s="84">
        <v>557355</v>
      </c>
      <c r="I231" s="84">
        <f>G231-H231</f>
        <v>12635</v>
      </c>
      <c r="J231" s="157" t="s">
        <v>11</v>
      </c>
    </row>
    <row r="232" spans="1:10" s="5" customFormat="1" ht="25.5">
      <c r="A232" s="25">
        <v>2</v>
      </c>
      <c r="B232" s="41" t="s">
        <v>293</v>
      </c>
      <c r="C232" s="80">
        <v>39539</v>
      </c>
      <c r="D232" s="80" t="s">
        <v>292</v>
      </c>
      <c r="E232" s="25">
        <v>1</v>
      </c>
      <c r="F232" s="84">
        <v>796002</v>
      </c>
      <c r="G232" s="84">
        <v>796002</v>
      </c>
      <c r="H232" s="84">
        <v>758940</v>
      </c>
      <c r="I232" s="84">
        <f t="shared" ref="I232:I260" si="14">G232-H232</f>
        <v>37062</v>
      </c>
      <c r="J232" s="157" t="s">
        <v>11</v>
      </c>
    </row>
    <row r="233" spans="1:10" s="5" customFormat="1" ht="25.5">
      <c r="A233" s="25">
        <v>3</v>
      </c>
      <c r="B233" s="171" t="s">
        <v>333</v>
      </c>
      <c r="C233" s="81" t="s">
        <v>294</v>
      </c>
      <c r="D233" s="80" t="s">
        <v>292</v>
      </c>
      <c r="E233" s="25">
        <v>1</v>
      </c>
      <c r="F233" s="84">
        <v>420000</v>
      </c>
      <c r="G233" s="84">
        <v>420000</v>
      </c>
      <c r="H233" s="85">
        <v>400460</v>
      </c>
      <c r="I233" s="84">
        <f t="shared" si="14"/>
        <v>19540</v>
      </c>
      <c r="J233" s="157" t="s">
        <v>11</v>
      </c>
    </row>
    <row r="234" spans="1:10" s="5" customFormat="1" ht="25.5">
      <c r="A234" s="25">
        <v>4</v>
      </c>
      <c r="B234" s="171" t="s">
        <v>295</v>
      </c>
      <c r="C234" s="25" t="s">
        <v>296</v>
      </c>
      <c r="D234" s="80" t="s">
        <v>292</v>
      </c>
      <c r="E234" s="25">
        <v>1</v>
      </c>
      <c r="F234" s="84">
        <v>1130000</v>
      </c>
      <c r="G234" s="84">
        <v>1130000</v>
      </c>
      <c r="H234" s="84">
        <v>1077400</v>
      </c>
      <c r="I234" s="84">
        <f t="shared" si="14"/>
        <v>52600</v>
      </c>
      <c r="J234" s="157" t="s">
        <v>11</v>
      </c>
    </row>
    <row r="235" spans="1:10" s="5" customFormat="1" ht="25.5">
      <c r="A235" s="25">
        <v>5</v>
      </c>
      <c r="B235" s="171" t="s">
        <v>297</v>
      </c>
      <c r="C235" s="25" t="s">
        <v>298</v>
      </c>
      <c r="D235" s="80" t="s">
        <v>292</v>
      </c>
      <c r="E235" s="25">
        <v>1</v>
      </c>
      <c r="F235" s="84">
        <v>1400000</v>
      </c>
      <c r="G235" s="84">
        <v>1400000</v>
      </c>
      <c r="H235" s="86">
        <v>1196820</v>
      </c>
      <c r="I235" s="84">
        <f t="shared" si="14"/>
        <v>203180</v>
      </c>
      <c r="J235" s="157" t="s">
        <v>11</v>
      </c>
    </row>
    <row r="236" spans="1:10" s="5" customFormat="1" ht="25.5">
      <c r="A236" s="25">
        <v>6</v>
      </c>
      <c r="B236" s="171" t="s">
        <v>299</v>
      </c>
      <c r="C236" s="80">
        <v>40116</v>
      </c>
      <c r="D236" s="80" t="s">
        <v>292</v>
      </c>
      <c r="E236" s="25">
        <v>1</v>
      </c>
      <c r="F236" s="84">
        <v>246000</v>
      </c>
      <c r="G236" s="84">
        <v>246000</v>
      </c>
      <c r="H236" s="84">
        <v>210298</v>
      </c>
      <c r="I236" s="84">
        <f t="shared" si="14"/>
        <v>35702</v>
      </c>
      <c r="J236" s="157" t="s">
        <v>11</v>
      </c>
    </row>
    <row r="237" spans="1:10" s="5" customFormat="1" ht="25.5">
      <c r="A237" s="25">
        <v>7</v>
      </c>
      <c r="B237" s="171" t="s">
        <v>300</v>
      </c>
      <c r="C237" s="81" t="s">
        <v>301</v>
      </c>
      <c r="D237" s="80" t="s">
        <v>292</v>
      </c>
      <c r="E237" s="25">
        <v>1</v>
      </c>
      <c r="F237" s="84">
        <v>748000</v>
      </c>
      <c r="G237" s="84">
        <v>748000</v>
      </c>
      <c r="H237" s="84">
        <v>565548</v>
      </c>
      <c r="I237" s="84">
        <f t="shared" si="14"/>
        <v>182452</v>
      </c>
      <c r="J237" s="157" t="s">
        <v>11</v>
      </c>
    </row>
    <row r="238" spans="1:10" s="5" customFormat="1" ht="25.5">
      <c r="A238" s="25">
        <v>8</v>
      </c>
      <c r="B238" s="171" t="s">
        <v>302</v>
      </c>
      <c r="C238" s="81" t="s">
        <v>301</v>
      </c>
      <c r="D238" s="80" t="s">
        <v>292</v>
      </c>
      <c r="E238" s="25">
        <v>1</v>
      </c>
      <c r="F238" s="85">
        <v>1265000</v>
      </c>
      <c r="G238" s="87">
        <v>1265000</v>
      </c>
      <c r="H238" s="86">
        <v>956453</v>
      </c>
      <c r="I238" s="84">
        <f t="shared" si="14"/>
        <v>308547</v>
      </c>
      <c r="J238" s="157" t="s">
        <v>11</v>
      </c>
    </row>
    <row r="239" spans="1:10" s="5" customFormat="1" ht="25.5">
      <c r="A239" s="25">
        <v>9</v>
      </c>
      <c r="B239" s="171" t="s">
        <v>303</v>
      </c>
      <c r="C239" s="80">
        <v>40724</v>
      </c>
      <c r="D239" s="80" t="s">
        <v>292</v>
      </c>
      <c r="E239" s="81">
        <v>1</v>
      </c>
      <c r="F239" s="85">
        <v>211210</v>
      </c>
      <c r="G239" s="85">
        <v>211210</v>
      </c>
      <c r="H239" s="84">
        <v>159698</v>
      </c>
      <c r="I239" s="84">
        <f t="shared" si="14"/>
        <v>51512</v>
      </c>
      <c r="J239" s="157" t="s">
        <v>11</v>
      </c>
    </row>
    <row r="240" spans="1:10" s="5" customFormat="1" ht="25.5">
      <c r="A240" s="25">
        <v>10</v>
      </c>
      <c r="B240" s="171" t="s">
        <v>299</v>
      </c>
      <c r="C240" s="80">
        <v>40724</v>
      </c>
      <c r="D240" s="80" t="s">
        <v>292</v>
      </c>
      <c r="E240" s="81">
        <v>1</v>
      </c>
      <c r="F240" s="85">
        <v>211210</v>
      </c>
      <c r="G240" s="85">
        <v>211210</v>
      </c>
      <c r="H240" s="84">
        <v>159698</v>
      </c>
      <c r="I240" s="84">
        <f t="shared" si="14"/>
        <v>51512</v>
      </c>
      <c r="J240" s="157" t="s">
        <v>11</v>
      </c>
    </row>
    <row r="241" spans="1:10" s="5" customFormat="1" ht="25.5">
      <c r="A241" s="25">
        <v>11</v>
      </c>
      <c r="B241" s="171" t="s">
        <v>304</v>
      </c>
      <c r="C241" s="81" t="s">
        <v>305</v>
      </c>
      <c r="D241" s="80" t="s">
        <v>292</v>
      </c>
      <c r="E241" s="81">
        <v>1</v>
      </c>
      <c r="F241" s="84">
        <v>250000</v>
      </c>
      <c r="G241" s="84">
        <v>250000</v>
      </c>
      <c r="H241" s="84">
        <v>176712</v>
      </c>
      <c r="I241" s="84">
        <f t="shared" si="14"/>
        <v>73288</v>
      </c>
      <c r="J241" s="157" t="s">
        <v>11</v>
      </c>
    </row>
    <row r="242" spans="1:10" s="5" customFormat="1" ht="25.5">
      <c r="A242" s="25">
        <v>12</v>
      </c>
      <c r="B242" s="171" t="s">
        <v>306</v>
      </c>
      <c r="C242" s="81" t="s">
        <v>307</v>
      </c>
      <c r="D242" s="80" t="s">
        <v>292</v>
      </c>
      <c r="E242" s="81">
        <v>1</v>
      </c>
      <c r="F242" s="84">
        <v>350275</v>
      </c>
      <c r="G242" s="84">
        <v>350275</v>
      </c>
      <c r="H242" s="84">
        <v>247587</v>
      </c>
      <c r="I242" s="84">
        <f t="shared" si="14"/>
        <v>102688</v>
      </c>
      <c r="J242" s="157" t="s">
        <v>11</v>
      </c>
    </row>
    <row r="243" spans="1:10" s="5" customFormat="1" ht="25.5">
      <c r="A243" s="25">
        <v>13</v>
      </c>
      <c r="B243" s="171" t="s">
        <v>308</v>
      </c>
      <c r="C243" s="81" t="s">
        <v>309</v>
      </c>
      <c r="D243" s="80" t="s">
        <v>292</v>
      </c>
      <c r="E243" s="81">
        <v>1</v>
      </c>
      <c r="F243" s="84">
        <v>660000</v>
      </c>
      <c r="G243" s="84">
        <v>660000</v>
      </c>
      <c r="H243" s="84">
        <v>660000</v>
      </c>
      <c r="I243" s="84">
        <f t="shared" si="14"/>
        <v>0</v>
      </c>
      <c r="J243" s="157" t="s">
        <v>11</v>
      </c>
    </row>
    <row r="244" spans="1:10" s="5" customFormat="1" ht="25.5">
      <c r="A244" s="25">
        <v>14</v>
      </c>
      <c r="B244" s="171" t="s">
        <v>310</v>
      </c>
      <c r="C244" s="81" t="s">
        <v>311</v>
      </c>
      <c r="D244" s="80" t="s">
        <v>292</v>
      </c>
      <c r="E244" s="81">
        <v>1</v>
      </c>
      <c r="F244" s="84">
        <v>660000</v>
      </c>
      <c r="G244" s="84">
        <v>660000</v>
      </c>
      <c r="H244" s="84">
        <v>660000</v>
      </c>
      <c r="I244" s="84">
        <f t="shared" si="14"/>
        <v>0</v>
      </c>
      <c r="J244" s="157" t="s">
        <v>11</v>
      </c>
    </row>
    <row r="245" spans="1:10" s="5" customFormat="1" ht="25.5">
      <c r="A245" s="25">
        <v>15</v>
      </c>
      <c r="B245" s="171" t="s">
        <v>312</v>
      </c>
      <c r="C245" s="81" t="s">
        <v>309</v>
      </c>
      <c r="D245" s="80" t="s">
        <v>292</v>
      </c>
      <c r="E245" s="81">
        <v>1</v>
      </c>
      <c r="F245" s="84">
        <v>2310000</v>
      </c>
      <c r="G245" s="84">
        <v>2310000</v>
      </c>
      <c r="H245" s="84">
        <v>2247789</v>
      </c>
      <c r="I245" s="84">
        <f t="shared" si="14"/>
        <v>62211</v>
      </c>
      <c r="J245" s="157" t="s">
        <v>11</v>
      </c>
    </row>
    <row r="246" spans="1:10" s="5" customFormat="1" ht="25.5">
      <c r="A246" s="25">
        <v>16</v>
      </c>
      <c r="B246" s="171" t="s">
        <v>313</v>
      </c>
      <c r="C246" s="25" t="s">
        <v>309</v>
      </c>
      <c r="D246" s="80" t="s">
        <v>292</v>
      </c>
      <c r="E246" s="81">
        <v>1</v>
      </c>
      <c r="F246" s="84">
        <v>1826000</v>
      </c>
      <c r="G246" s="84">
        <v>1826000</v>
      </c>
      <c r="H246" s="84">
        <v>1776830</v>
      </c>
      <c r="I246" s="84">
        <f t="shared" si="14"/>
        <v>49170</v>
      </c>
      <c r="J246" s="157" t="s">
        <v>11</v>
      </c>
    </row>
    <row r="247" spans="1:10" s="5" customFormat="1" ht="25.5">
      <c r="A247" s="25">
        <v>17</v>
      </c>
      <c r="B247" s="171" t="s">
        <v>314</v>
      </c>
      <c r="C247" s="25" t="s">
        <v>315</v>
      </c>
      <c r="D247" s="80" t="s">
        <v>292</v>
      </c>
      <c r="E247" s="81">
        <v>1</v>
      </c>
      <c r="F247" s="84">
        <v>831000</v>
      </c>
      <c r="G247" s="84">
        <v>831000</v>
      </c>
      <c r="H247" s="84">
        <v>831000</v>
      </c>
      <c r="I247" s="84">
        <f t="shared" si="14"/>
        <v>0</v>
      </c>
      <c r="J247" s="157" t="s">
        <v>11</v>
      </c>
    </row>
    <row r="248" spans="1:10" s="5" customFormat="1" ht="25.5">
      <c r="A248" s="25">
        <v>18</v>
      </c>
      <c r="B248" s="171" t="s">
        <v>316</v>
      </c>
      <c r="C248" s="25" t="s">
        <v>315</v>
      </c>
      <c r="D248" s="80" t="s">
        <v>292</v>
      </c>
      <c r="E248" s="81">
        <v>1</v>
      </c>
      <c r="F248" s="84">
        <v>495000</v>
      </c>
      <c r="G248" s="84">
        <v>495000</v>
      </c>
      <c r="H248" s="84">
        <v>495000</v>
      </c>
      <c r="I248" s="84">
        <f t="shared" si="14"/>
        <v>0</v>
      </c>
      <c r="J248" s="157" t="s">
        <v>11</v>
      </c>
    </row>
    <row r="249" spans="1:10" s="5" customFormat="1" ht="25.5">
      <c r="A249" s="25">
        <v>19</v>
      </c>
      <c r="B249" s="41" t="s">
        <v>317</v>
      </c>
      <c r="C249" s="80">
        <v>41283</v>
      </c>
      <c r="D249" s="80" t="s">
        <v>292</v>
      </c>
      <c r="E249" s="81">
        <v>1</v>
      </c>
      <c r="F249" s="84">
        <v>750000</v>
      </c>
      <c r="G249" s="84">
        <v>750000</v>
      </c>
      <c r="H249" s="85">
        <v>668189</v>
      </c>
      <c r="I249" s="84">
        <f t="shared" si="14"/>
        <v>81811</v>
      </c>
      <c r="J249" s="157" t="s">
        <v>11</v>
      </c>
    </row>
    <row r="250" spans="1:10" s="5" customFormat="1" ht="25.5">
      <c r="A250" s="25">
        <v>20</v>
      </c>
      <c r="B250" s="41" t="s">
        <v>318</v>
      </c>
      <c r="C250" s="80">
        <v>41283</v>
      </c>
      <c r="D250" s="80" t="s">
        <v>292</v>
      </c>
      <c r="E250" s="81">
        <v>1</v>
      </c>
      <c r="F250" s="84">
        <v>986000</v>
      </c>
      <c r="G250" s="84">
        <v>986000</v>
      </c>
      <c r="H250" s="84">
        <v>878439</v>
      </c>
      <c r="I250" s="84">
        <f t="shared" si="14"/>
        <v>107561</v>
      </c>
      <c r="J250" s="157" t="s">
        <v>11</v>
      </c>
    </row>
    <row r="251" spans="1:10" s="5" customFormat="1" ht="25.5">
      <c r="A251" s="25">
        <v>21</v>
      </c>
      <c r="B251" s="41" t="s">
        <v>318</v>
      </c>
      <c r="C251" s="25" t="s">
        <v>319</v>
      </c>
      <c r="D251" s="80" t="s">
        <v>292</v>
      </c>
      <c r="E251" s="25">
        <v>1</v>
      </c>
      <c r="F251" s="84">
        <v>1350000</v>
      </c>
      <c r="G251" s="84">
        <v>1350000</v>
      </c>
      <c r="H251" s="84">
        <v>1202744</v>
      </c>
      <c r="I251" s="84">
        <f t="shared" si="14"/>
        <v>147256</v>
      </c>
      <c r="J251" s="157" t="s">
        <v>11</v>
      </c>
    </row>
    <row r="252" spans="1:10" s="5" customFormat="1" ht="25.5">
      <c r="A252" s="25">
        <v>22</v>
      </c>
      <c r="B252" s="41" t="s">
        <v>320</v>
      </c>
      <c r="C252" s="80">
        <v>41444</v>
      </c>
      <c r="D252" s="80" t="s">
        <v>292</v>
      </c>
      <c r="E252" s="25">
        <v>1</v>
      </c>
      <c r="F252" s="84">
        <v>1595000</v>
      </c>
      <c r="G252" s="84">
        <v>1595000</v>
      </c>
      <c r="H252" s="84">
        <v>1595000</v>
      </c>
      <c r="I252" s="84">
        <f t="shared" si="14"/>
        <v>0</v>
      </c>
      <c r="J252" s="157" t="s">
        <v>11</v>
      </c>
    </row>
    <row r="253" spans="1:10" s="5" customFormat="1" ht="25.5">
      <c r="A253" s="25">
        <v>23</v>
      </c>
      <c r="B253" s="41" t="s">
        <v>321</v>
      </c>
      <c r="C253" s="80">
        <v>41659</v>
      </c>
      <c r="D253" s="80" t="s">
        <v>292</v>
      </c>
      <c r="E253" s="25">
        <v>1</v>
      </c>
      <c r="F253" s="84">
        <v>314600</v>
      </c>
      <c r="G253" s="84">
        <v>314600</v>
      </c>
      <c r="H253" s="84">
        <v>314600</v>
      </c>
      <c r="I253" s="84">
        <f t="shared" si="14"/>
        <v>0</v>
      </c>
      <c r="J253" s="157" t="s">
        <v>11</v>
      </c>
    </row>
    <row r="254" spans="1:10" s="5" customFormat="1" ht="25.5">
      <c r="A254" s="25">
        <v>24</v>
      </c>
      <c r="B254" s="171" t="s">
        <v>322</v>
      </c>
      <c r="C254" s="80">
        <v>40820</v>
      </c>
      <c r="D254" s="80" t="s">
        <v>292</v>
      </c>
      <c r="E254" s="25">
        <v>1</v>
      </c>
      <c r="F254" s="84">
        <v>986832</v>
      </c>
      <c r="G254" s="84">
        <v>986832</v>
      </c>
      <c r="H254" s="84">
        <v>697502</v>
      </c>
      <c r="I254" s="84">
        <f t="shared" si="14"/>
        <v>289330</v>
      </c>
      <c r="J254" s="157" t="s">
        <v>11</v>
      </c>
    </row>
    <row r="255" spans="1:10" s="5" customFormat="1" ht="25.5">
      <c r="A255" s="25">
        <v>25</v>
      </c>
      <c r="B255" s="171" t="s">
        <v>323</v>
      </c>
      <c r="C255" s="80">
        <v>41978</v>
      </c>
      <c r="D255" s="80" t="s">
        <v>292</v>
      </c>
      <c r="E255" s="25">
        <v>1</v>
      </c>
      <c r="F255" s="84">
        <v>1479800</v>
      </c>
      <c r="G255" s="84">
        <v>1479800</v>
      </c>
      <c r="H255" s="84">
        <v>1479800</v>
      </c>
      <c r="I255" s="84">
        <f t="shared" si="14"/>
        <v>0</v>
      </c>
      <c r="J255" s="157" t="s">
        <v>11</v>
      </c>
    </row>
    <row r="256" spans="1:10" s="5" customFormat="1" ht="25.5">
      <c r="A256" s="25">
        <v>26</v>
      </c>
      <c r="B256" s="172" t="s">
        <v>324</v>
      </c>
      <c r="C256" s="81" t="s">
        <v>325</v>
      </c>
      <c r="D256" s="80" t="s">
        <v>292</v>
      </c>
      <c r="E256" s="25">
        <v>1</v>
      </c>
      <c r="F256" s="84">
        <v>319850</v>
      </c>
      <c r="G256" s="84">
        <v>319850</v>
      </c>
      <c r="H256" s="84">
        <v>319850</v>
      </c>
      <c r="I256" s="84">
        <f t="shared" si="14"/>
        <v>0</v>
      </c>
      <c r="J256" s="157" t="s">
        <v>11</v>
      </c>
    </row>
    <row r="257" spans="1:10" s="5" customFormat="1" ht="25.5">
      <c r="A257" s="25">
        <v>27</v>
      </c>
      <c r="B257" s="172" t="s">
        <v>326</v>
      </c>
      <c r="C257" s="81" t="s">
        <v>325</v>
      </c>
      <c r="D257" s="80" t="s">
        <v>292</v>
      </c>
      <c r="E257" s="25">
        <v>1</v>
      </c>
      <c r="F257" s="84">
        <v>341936</v>
      </c>
      <c r="G257" s="84">
        <v>341936</v>
      </c>
      <c r="H257" s="84">
        <v>341936</v>
      </c>
      <c r="I257" s="84">
        <f t="shared" si="14"/>
        <v>0</v>
      </c>
      <c r="J257" s="157" t="s">
        <v>11</v>
      </c>
    </row>
    <row r="258" spans="1:10" s="5" customFormat="1" ht="25.5">
      <c r="A258" s="25">
        <v>28</v>
      </c>
      <c r="B258" s="41" t="s">
        <v>327</v>
      </c>
      <c r="C258" s="25" t="s">
        <v>328</v>
      </c>
      <c r="D258" s="80" t="s">
        <v>292</v>
      </c>
      <c r="E258" s="25">
        <v>1</v>
      </c>
      <c r="F258" s="84">
        <v>964365</v>
      </c>
      <c r="G258" s="84">
        <v>964365</v>
      </c>
      <c r="H258" s="84">
        <v>964365</v>
      </c>
      <c r="I258" s="84">
        <f t="shared" si="14"/>
        <v>0</v>
      </c>
      <c r="J258" s="157" t="s">
        <v>11</v>
      </c>
    </row>
    <row r="259" spans="1:10" s="5" customFormat="1" ht="25.5">
      <c r="A259" s="25">
        <v>29</v>
      </c>
      <c r="B259" s="171" t="s">
        <v>329</v>
      </c>
      <c r="C259" s="80">
        <v>40988</v>
      </c>
      <c r="D259" s="80" t="s">
        <v>292</v>
      </c>
      <c r="E259" s="25">
        <v>1</v>
      </c>
      <c r="F259" s="84">
        <v>233989</v>
      </c>
      <c r="G259" s="84">
        <v>233989</v>
      </c>
      <c r="H259" s="84">
        <v>192352</v>
      </c>
      <c r="I259" s="84">
        <f t="shared" si="14"/>
        <v>41637</v>
      </c>
      <c r="J259" s="157" t="s">
        <v>11</v>
      </c>
    </row>
    <row r="260" spans="1:10" s="5" customFormat="1" ht="25.5">
      <c r="A260" s="25">
        <v>30</v>
      </c>
      <c r="B260" s="41" t="s">
        <v>330</v>
      </c>
      <c r="C260" s="80">
        <v>40955</v>
      </c>
      <c r="D260" s="80" t="s">
        <v>292</v>
      </c>
      <c r="E260" s="25">
        <v>1</v>
      </c>
      <c r="F260" s="84">
        <v>266490</v>
      </c>
      <c r="G260" s="84">
        <v>266490</v>
      </c>
      <c r="H260" s="84">
        <v>266490</v>
      </c>
      <c r="I260" s="84">
        <f t="shared" si="14"/>
        <v>0</v>
      </c>
      <c r="J260" s="157" t="s">
        <v>11</v>
      </c>
    </row>
    <row r="261" spans="1:10" s="5" customFormat="1" ht="15" customHeight="1">
      <c r="A261" s="226" t="s">
        <v>331</v>
      </c>
      <c r="B261" s="227"/>
      <c r="C261" s="227"/>
      <c r="D261" s="228"/>
      <c r="E261" s="82">
        <f>SUM(E231:E260)</f>
        <v>30</v>
      </c>
      <c r="F261" s="83">
        <f>SUM(F231:F260)</f>
        <v>23968549</v>
      </c>
      <c r="G261" s="83">
        <f t="shared" ref="G261:I261" si="15">SUM(G231:G260)</f>
        <v>23968549</v>
      </c>
      <c r="H261" s="83">
        <f t="shared" si="15"/>
        <v>22058855</v>
      </c>
      <c r="I261" s="83">
        <f t="shared" si="15"/>
        <v>1909694</v>
      </c>
      <c r="J261" s="158"/>
    </row>
    <row r="262" spans="1:10" s="5" customFormat="1">
      <c r="A262" s="235" t="s">
        <v>365</v>
      </c>
      <c r="B262" s="236"/>
      <c r="C262" s="236"/>
      <c r="D262" s="236"/>
      <c r="E262" s="236"/>
      <c r="F262" s="236"/>
      <c r="G262" s="236"/>
      <c r="H262" s="236"/>
      <c r="I262" s="236"/>
      <c r="J262" s="237"/>
    </row>
    <row r="263" spans="1:10" s="5" customFormat="1" ht="25.5">
      <c r="A263" s="88">
        <v>1</v>
      </c>
      <c r="B263" s="173" t="s">
        <v>334</v>
      </c>
      <c r="C263" s="89" t="s">
        <v>335</v>
      </c>
      <c r="D263" s="88" t="s">
        <v>292</v>
      </c>
      <c r="E263" s="90">
        <v>1</v>
      </c>
      <c r="F263" s="91">
        <v>92000</v>
      </c>
      <c r="G263" s="92">
        <f>E263*F263</f>
        <v>92000</v>
      </c>
      <c r="H263" s="92">
        <v>65166.95</v>
      </c>
      <c r="I263" s="92">
        <f>G263-H263</f>
        <v>26833.050000000003</v>
      </c>
      <c r="J263" s="159" t="s">
        <v>11</v>
      </c>
    </row>
    <row r="264" spans="1:10" s="5" customFormat="1" ht="25.5">
      <c r="A264" s="88">
        <v>2</v>
      </c>
      <c r="B264" s="173" t="s">
        <v>336</v>
      </c>
      <c r="C264" s="89" t="s">
        <v>337</v>
      </c>
      <c r="D264" s="88" t="s">
        <v>292</v>
      </c>
      <c r="E264" s="90">
        <v>1</v>
      </c>
      <c r="F264" s="91">
        <v>349200</v>
      </c>
      <c r="G264" s="92">
        <f t="shared" ref="G264:G280" si="16">E264*F264</f>
        <v>349200</v>
      </c>
      <c r="H264" s="92">
        <v>349200</v>
      </c>
      <c r="I264" s="92">
        <f t="shared" ref="I264:I280" si="17">G264-H264</f>
        <v>0</v>
      </c>
      <c r="J264" s="159" t="s">
        <v>11</v>
      </c>
    </row>
    <row r="265" spans="1:10" s="5" customFormat="1" ht="25.5">
      <c r="A265" s="88">
        <v>3</v>
      </c>
      <c r="B265" s="173" t="s">
        <v>338</v>
      </c>
      <c r="C265" s="89" t="s">
        <v>339</v>
      </c>
      <c r="D265" s="88" t="s">
        <v>292</v>
      </c>
      <c r="E265" s="90">
        <v>1</v>
      </c>
      <c r="F265" s="91">
        <v>700000</v>
      </c>
      <c r="G265" s="92">
        <f t="shared" si="16"/>
        <v>700000</v>
      </c>
      <c r="H265" s="92">
        <v>700000</v>
      </c>
      <c r="I265" s="92">
        <f t="shared" si="17"/>
        <v>0</v>
      </c>
      <c r="J265" s="159" t="s">
        <v>11</v>
      </c>
    </row>
    <row r="266" spans="1:10" s="5" customFormat="1" ht="25.5">
      <c r="A266" s="88">
        <v>4</v>
      </c>
      <c r="B266" s="173" t="s">
        <v>340</v>
      </c>
      <c r="C266" s="89" t="s">
        <v>341</v>
      </c>
      <c r="D266" s="88" t="s">
        <v>292</v>
      </c>
      <c r="E266" s="90">
        <v>1</v>
      </c>
      <c r="F266" s="91">
        <v>110000</v>
      </c>
      <c r="G266" s="92">
        <f t="shared" si="16"/>
        <v>110000</v>
      </c>
      <c r="H266" s="92">
        <v>110000</v>
      </c>
      <c r="I266" s="92">
        <f t="shared" si="17"/>
        <v>0</v>
      </c>
      <c r="J266" s="159" t="s">
        <v>11</v>
      </c>
    </row>
    <row r="267" spans="1:10" s="5" customFormat="1" ht="25.5">
      <c r="A267" s="88">
        <v>5</v>
      </c>
      <c r="B267" s="173" t="s">
        <v>342</v>
      </c>
      <c r="C267" s="89" t="s">
        <v>343</v>
      </c>
      <c r="D267" s="88" t="s">
        <v>292</v>
      </c>
      <c r="E267" s="90">
        <v>1</v>
      </c>
      <c r="F267" s="91">
        <v>655500</v>
      </c>
      <c r="G267" s="92">
        <f t="shared" si="16"/>
        <v>655500</v>
      </c>
      <c r="H267" s="92">
        <v>655500</v>
      </c>
      <c r="I267" s="92">
        <f t="shared" si="17"/>
        <v>0</v>
      </c>
      <c r="J267" s="159" t="s">
        <v>11</v>
      </c>
    </row>
    <row r="268" spans="1:10" s="5" customFormat="1" ht="25.5">
      <c r="A268" s="88">
        <v>6</v>
      </c>
      <c r="B268" s="173" t="s">
        <v>344</v>
      </c>
      <c r="C268" s="89" t="s">
        <v>54</v>
      </c>
      <c r="D268" s="88" t="s">
        <v>292</v>
      </c>
      <c r="E268" s="90">
        <v>1</v>
      </c>
      <c r="F268" s="91">
        <v>530000</v>
      </c>
      <c r="G268" s="92">
        <f t="shared" si="16"/>
        <v>530000</v>
      </c>
      <c r="H268" s="92">
        <v>530000</v>
      </c>
      <c r="I268" s="92">
        <f t="shared" si="17"/>
        <v>0</v>
      </c>
      <c r="J268" s="159" t="s">
        <v>11</v>
      </c>
    </row>
    <row r="269" spans="1:10" s="5" customFormat="1" ht="25.5">
      <c r="A269" s="88">
        <v>7</v>
      </c>
      <c r="B269" s="173" t="s">
        <v>345</v>
      </c>
      <c r="C269" s="89" t="s">
        <v>346</v>
      </c>
      <c r="D269" s="88" t="s">
        <v>292</v>
      </c>
      <c r="E269" s="90">
        <v>1</v>
      </c>
      <c r="F269" s="91">
        <v>350000</v>
      </c>
      <c r="G269" s="92">
        <f t="shared" si="16"/>
        <v>350000</v>
      </c>
      <c r="H269" s="92">
        <v>350000</v>
      </c>
      <c r="I269" s="92">
        <f t="shared" si="17"/>
        <v>0</v>
      </c>
      <c r="J269" s="159" t="s">
        <v>11</v>
      </c>
    </row>
    <row r="270" spans="1:10" s="5" customFormat="1" ht="25.5">
      <c r="A270" s="88">
        <v>8</v>
      </c>
      <c r="B270" s="173" t="s">
        <v>347</v>
      </c>
      <c r="C270" s="89" t="s">
        <v>348</v>
      </c>
      <c r="D270" s="88" t="s">
        <v>292</v>
      </c>
      <c r="E270" s="90">
        <v>1</v>
      </c>
      <c r="F270" s="91">
        <v>742500</v>
      </c>
      <c r="G270" s="92">
        <f t="shared" si="16"/>
        <v>742500</v>
      </c>
      <c r="H270" s="92">
        <v>742500</v>
      </c>
      <c r="I270" s="92">
        <f t="shared" si="17"/>
        <v>0</v>
      </c>
      <c r="J270" s="159" t="s">
        <v>11</v>
      </c>
    </row>
    <row r="271" spans="1:10" s="5" customFormat="1" ht="25.5">
      <c r="A271" s="88">
        <v>9</v>
      </c>
      <c r="B271" s="173" t="s">
        <v>349</v>
      </c>
      <c r="C271" s="89" t="s">
        <v>350</v>
      </c>
      <c r="D271" s="88" t="s">
        <v>292</v>
      </c>
      <c r="E271" s="90">
        <v>1</v>
      </c>
      <c r="F271" s="91">
        <v>499900</v>
      </c>
      <c r="G271" s="92">
        <f t="shared" si="16"/>
        <v>499900</v>
      </c>
      <c r="H271" s="92">
        <v>499900</v>
      </c>
      <c r="I271" s="92">
        <f t="shared" si="17"/>
        <v>0</v>
      </c>
      <c r="J271" s="159" t="s">
        <v>11</v>
      </c>
    </row>
    <row r="272" spans="1:10" s="5" customFormat="1" ht="25.5">
      <c r="A272" s="88">
        <v>10</v>
      </c>
      <c r="B272" s="173" t="s">
        <v>351</v>
      </c>
      <c r="C272" s="89" t="s">
        <v>352</v>
      </c>
      <c r="D272" s="88" t="s">
        <v>292</v>
      </c>
      <c r="E272" s="90">
        <v>1</v>
      </c>
      <c r="F272" s="91">
        <v>349000</v>
      </c>
      <c r="G272" s="92">
        <f t="shared" si="16"/>
        <v>349000</v>
      </c>
      <c r="H272" s="92">
        <v>349000</v>
      </c>
      <c r="I272" s="92">
        <f t="shared" si="17"/>
        <v>0</v>
      </c>
      <c r="J272" s="159" t="s">
        <v>11</v>
      </c>
    </row>
    <row r="273" spans="1:10" s="5" customFormat="1" ht="25.5">
      <c r="A273" s="88">
        <v>11</v>
      </c>
      <c r="B273" s="173" t="s">
        <v>353</v>
      </c>
      <c r="C273" s="89" t="s">
        <v>45</v>
      </c>
      <c r="D273" s="88" t="s">
        <v>292</v>
      </c>
      <c r="E273" s="90">
        <v>9</v>
      </c>
      <c r="F273" s="91">
        <v>1523500</v>
      </c>
      <c r="G273" s="92">
        <f t="shared" si="16"/>
        <v>13711500</v>
      </c>
      <c r="H273" s="92">
        <v>13711500</v>
      </c>
      <c r="I273" s="92">
        <f t="shared" si="17"/>
        <v>0</v>
      </c>
      <c r="J273" s="159" t="s">
        <v>11</v>
      </c>
    </row>
    <row r="274" spans="1:10" s="5" customFormat="1" ht="25.5">
      <c r="A274" s="88">
        <v>12</v>
      </c>
      <c r="B274" s="173" t="s">
        <v>354</v>
      </c>
      <c r="C274" s="89" t="s">
        <v>45</v>
      </c>
      <c r="D274" s="88" t="s">
        <v>292</v>
      </c>
      <c r="E274" s="90">
        <v>9</v>
      </c>
      <c r="F274" s="91">
        <v>544500</v>
      </c>
      <c r="G274" s="92">
        <f t="shared" si="16"/>
        <v>4900500</v>
      </c>
      <c r="H274" s="92">
        <v>4900500</v>
      </c>
      <c r="I274" s="92">
        <f t="shared" si="17"/>
        <v>0</v>
      </c>
      <c r="J274" s="159" t="s">
        <v>11</v>
      </c>
    </row>
    <row r="275" spans="1:10" s="5" customFormat="1" ht="25.5">
      <c r="A275" s="88">
        <v>13</v>
      </c>
      <c r="B275" s="174" t="s">
        <v>355</v>
      </c>
      <c r="C275" s="93" t="s">
        <v>356</v>
      </c>
      <c r="D275" s="88" t="s">
        <v>292</v>
      </c>
      <c r="E275" s="94">
        <v>1</v>
      </c>
      <c r="F275" s="95">
        <v>408800</v>
      </c>
      <c r="G275" s="92">
        <f t="shared" si="16"/>
        <v>408800</v>
      </c>
      <c r="H275" s="92">
        <v>408800</v>
      </c>
      <c r="I275" s="92">
        <f t="shared" si="17"/>
        <v>0</v>
      </c>
      <c r="J275" s="159" t="s">
        <v>11</v>
      </c>
    </row>
    <row r="276" spans="1:10" s="5" customFormat="1" ht="25.5">
      <c r="A276" s="88">
        <v>14</v>
      </c>
      <c r="B276" s="174" t="s">
        <v>357</v>
      </c>
      <c r="C276" s="93" t="s">
        <v>358</v>
      </c>
      <c r="D276" s="88" t="s">
        <v>292</v>
      </c>
      <c r="E276" s="94">
        <v>1</v>
      </c>
      <c r="F276" s="95">
        <v>1932980</v>
      </c>
      <c r="G276" s="92">
        <f t="shared" si="16"/>
        <v>1932980</v>
      </c>
      <c r="H276" s="92">
        <v>1932980</v>
      </c>
      <c r="I276" s="92">
        <f t="shared" si="17"/>
        <v>0</v>
      </c>
      <c r="J276" s="159" t="s">
        <v>11</v>
      </c>
    </row>
    <row r="277" spans="1:10" s="5" customFormat="1" ht="25.5">
      <c r="A277" s="88">
        <v>15</v>
      </c>
      <c r="B277" s="174" t="s">
        <v>359</v>
      </c>
      <c r="C277" s="93" t="s">
        <v>358</v>
      </c>
      <c r="D277" s="88" t="s">
        <v>292</v>
      </c>
      <c r="E277" s="94">
        <v>1</v>
      </c>
      <c r="F277" s="95">
        <v>620000</v>
      </c>
      <c r="G277" s="92">
        <f t="shared" si="16"/>
        <v>620000</v>
      </c>
      <c r="H277" s="92">
        <v>620000</v>
      </c>
      <c r="I277" s="92">
        <f t="shared" si="17"/>
        <v>0</v>
      </c>
      <c r="J277" s="159" t="s">
        <v>11</v>
      </c>
    </row>
    <row r="278" spans="1:10" s="5" customFormat="1" ht="25.5">
      <c r="A278" s="88">
        <v>16</v>
      </c>
      <c r="B278" s="174" t="s">
        <v>360</v>
      </c>
      <c r="C278" s="93" t="s">
        <v>358</v>
      </c>
      <c r="D278" s="88" t="s">
        <v>292</v>
      </c>
      <c r="E278" s="94">
        <v>2</v>
      </c>
      <c r="F278" s="95">
        <v>460000</v>
      </c>
      <c r="G278" s="92">
        <f t="shared" si="16"/>
        <v>920000</v>
      </c>
      <c r="H278" s="92">
        <v>920000</v>
      </c>
      <c r="I278" s="92">
        <f t="shared" si="17"/>
        <v>0</v>
      </c>
      <c r="J278" s="159" t="s">
        <v>11</v>
      </c>
    </row>
    <row r="279" spans="1:10" s="5" customFormat="1" ht="25.5">
      <c r="A279" s="88">
        <v>13</v>
      </c>
      <c r="B279" s="173" t="s">
        <v>361</v>
      </c>
      <c r="C279" s="89" t="s">
        <v>362</v>
      </c>
      <c r="D279" s="88" t="s">
        <v>292</v>
      </c>
      <c r="E279" s="90">
        <v>1</v>
      </c>
      <c r="F279" s="91">
        <v>420000</v>
      </c>
      <c r="G279" s="92">
        <f t="shared" si="16"/>
        <v>420000</v>
      </c>
      <c r="H279" s="92">
        <v>315000</v>
      </c>
      <c r="I279" s="92">
        <f t="shared" si="17"/>
        <v>105000</v>
      </c>
      <c r="J279" s="159" t="s">
        <v>11</v>
      </c>
    </row>
    <row r="280" spans="1:10" s="5" customFormat="1" ht="25.5">
      <c r="A280" s="88">
        <v>14</v>
      </c>
      <c r="B280" s="173" t="s">
        <v>363</v>
      </c>
      <c r="C280" s="89" t="s">
        <v>364</v>
      </c>
      <c r="D280" s="88" t="s">
        <v>292</v>
      </c>
      <c r="E280" s="90">
        <v>1</v>
      </c>
      <c r="F280" s="91">
        <v>928000</v>
      </c>
      <c r="G280" s="92">
        <f t="shared" si="16"/>
        <v>928000</v>
      </c>
      <c r="H280" s="92">
        <v>695999.88</v>
      </c>
      <c r="I280" s="92">
        <f t="shared" si="17"/>
        <v>232000.12</v>
      </c>
      <c r="J280" s="159" t="s">
        <v>11</v>
      </c>
    </row>
    <row r="281" spans="1:10" s="47" customFormat="1">
      <c r="A281" s="217" t="s">
        <v>194</v>
      </c>
      <c r="B281" s="218"/>
      <c r="C281" s="218"/>
      <c r="D281" s="219"/>
      <c r="E281" s="112">
        <f>SUM(E263:E280)</f>
        <v>35</v>
      </c>
      <c r="F281" s="112">
        <f>SUM(F263:F280)</f>
        <v>11215880</v>
      </c>
      <c r="G281" s="112">
        <f>SUM(G263:G280)</f>
        <v>28219880</v>
      </c>
      <c r="H281" s="112">
        <f>SUM(H263:H280)</f>
        <v>27856046.829999998</v>
      </c>
      <c r="I281" s="112">
        <f>SUM(I263:I280)</f>
        <v>363833.17</v>
      </c>
      <c r="J281" s="160"/>
    </row>
    <row r="282" spans="1:10" s="5" customFormat="1">
      <c r="A282" s="238" t="s">
        <v>387</v>
      </c>
      <c r="B282" s="239"/>
      <c r="C282" s="239"/>
      <c r="D282" s="239"/>
      <c r="E282" s="239"/>
      <c r="F282" s="239"/>
      <c r="G282" s="239"/>
      <c r="H282" s="239"/>
      <c r="I282" s="239"/>
      <c r="J282" s="240"/>
    </row>
    <row r="283" spans="1:10" s="5" customFormat="1" ht="24">
      <c r="A283" s="97">
        <v>1</v>
      </c>
      <c r="B283" s="175" t="s">
        <v>366</v>
      </c>
      <c r="C283" s="98" t="s">
        <v>341</v>
      </c>
      <c r="D283" s="97" t="s">
        <v>292</v>
      </c>
      <c r="E283" s="99">
        <v>1</v>
      </c>
      <c r="F283" s="100">
        <v>105000</v>
      </c>
      <c r="G283" s="101">
        <f>E283*F283</f>
        <v>105000</v>
      </c>
      <c r="H283" s="102">
        <v>101500</v>
      </c>
      <c r="I283" s="102">
        <f>G283-H283</f>
        <v>3500</v>
      </c>
      <c r="J283" s="159" t="s">
        <v>11</v>
      </c>
    </row>
    <row r="284" spans="1:10" s="5" customFormat="1" ht="24">
      <c r="A284" s="97">
        <v>2</v>
      </c>
      <c r="B284" s="175" t="s">
        <v>367</v>
      </c>
      <c r="C284" s="98" t="s">
        <v>368</v>
      </c>
      <c r="D284" s="97" t="s">
        <v>292</v>
      </c>
      <c r="E284" s="99">
        <v>1</v>
      </c>
      <c r="F284" s="100">
        <v>1293435</v>
      </c>
      <c r="G284" s="101">
        <f>E284*F284</f>
        <v>1293435</v>
      </c>
      <c r="H284" s="102">
        <v>1293435</v>
      </c>
      <c r="I284" s="102">
        <f t="shared" ref="I284:I296" si="18">G284-H284</f>
        <v>0</v>
      </c>
      <c r="J284" s="159" t="s">
        <v>11</v>
      </c>
    </row>
    <row r="285" spans="1:10" s="5" customFormat="1" ht="24">
      <c r="A285" s="97">
        <v>3</v>
      </c>
      <c r="B285" s="175" t="s">
        <v>369</v>
      </c>
      <c r="C285" s="98" t="s">
        <v>370</v>
      </c>
      <c r="D285" s="97" t="s">
        <v>292</v>
      </c>
      <c r="E285" s="99">
        <v>2</v>
      </c>
      <c r="F285" s="100">
        <v>21431.7</v>
      </c>
      <c r="G285" s="101">
        <f t="shared" ref="G285:G296" si="19">E285*F285</f>
        <v>42863.4</v>
      </c>
      <c r="H285" s="102">
        <v>42863.4</v>
      </c>
      <c r="I285" s="102">
        <f t="shared" si="18"/>
        <v>0</v>
      </c>
      <c r="J285" s="159" t="s">
        <v>11</v>
      </c>
    </row>
    <row r="286" spans="1:10" s="5" customFormat="1" ht="24">
      <c r="A286" s="97">
        <v>4</v>
      </c>
      <c r="B286" s="175" t="s">
        <v>371</v>
      </c>
      <c r="C286" s="98" t="s">
        <v>372</v>
      </c>
      <c r="D286" s="97" t="s">
        <v>292</v>
      </c>
      <c r="E286" s="99">
        <v>1</v>
      </c>
      <c r="F286" s="100">
        <v>35275.51</v>
      </c>
      <c r="G286" s="101">
        <f t="shared" si="19"/>
        <v>35275.51</v>
      </c>
      <c r="H286" s="102">
        <v>35275.51</v>
      </c>
      <c r="I286" s="102">
        <f t="shared" si="18"/>
        <v>0</v>
      </c>
      <c r="J286" s="159" t="s">
        <v>11</v>
      </c>
    </row>
    <row r="287" spans="1:10" s="5" customFormat="1" ht="24">
      <c r="A287" s="97">
        <v>5</v>
      </c>
      <c r="B287" s="175" t="s">
        <v>373</v>
      </c>
      <c r="C287" s="98" t="s">
        <v>348</v>
      </c>
      <c r="D287" s="97" t="s">
        <v>292</v>
      </c>
      <c r="E287" s="99">
        <v>1</v>
      </c>
      <c r="F287" s="100">
        <v>214500</v>
      </c>
      <c r="G287" s="101">
        <f t="shared" si="19"/>
        <v>214500</v>
      </c>
      <c r="H287" s="102">
        <v>148139</v>
      </c>
      <c r="I287" s="102">
        <f t="shared" si="18"/>
        <v>66361</v>
      </c>
      <c r="J287" s="159" t="s">
        <v>11</v>
      </c>
    </row>
    <row r="288" spans="1:10" s="5" customFormat="1" ht="24">
      <c r="A288" s="97">
        <v>6</v>
      </c>
      <c r="B288" s="175" t="s">
        <v>374</v>
      </c>
      <c r="C288" s="98" t="s">
        <v>375</v>
      </c>
      <c r="D288" s="97" t="s">
        <v>292</v>
      </c>
      <c r="E288" s="99">
        <v>1</v>
      </c>
      <c r="F288" s="100">
        <v>220000</v>
      </c>
      <c r="G288" s="101">
        <f t="shared" si="19"/>
        <v>220000</v>
      </c>
      <c r="H288" s="102">
        <v>220000</v>
      </c>
      <c r="I288" s="103">
        <f t="shared" si="18"/>
        <v>0</v>
      </c>
      <c r="J288" s="159" t="s">
        <v>11</v>
      </c>
    </row>
    <row r="289" spans="1:10" s="5" customFormat="1" ht="24">
      <c r="A289" s="97">
        <v>7</v>
      </c>
      <c r="B289" s="175" t="s">
        <v>376</v>
      </c>
      <c r="C289" s="98" t="s">
        <v>339</v>
      </c>
      <c r="D289" s="97" t="s">
        <v>292</v>
      </c>
      <c r="E289" s="99">
        <v>4</v>
      </c>
      <c r="F289" s="100">
        <v>35000</v>
      </c>
      <c r="G289" s="101">
        <f t="shared" si="19"/>
        <v>140000</v>
      </c>
      <c r="H289" s="102">
        <v>140000</v>
      </c>
      <c r="I289" s="102">
        <f t="shared" si="18"/>
        <v>0</v>
      </c>
      <c r="J289" s="159" t="s">
        <v>11</v>
      </c>
    </row>
    <row r="290" spans="1:10" s="5" customFormat="1" ht="24">
      <c r="A290" s="97">
        <v>8</v>
      </c>
      <c r="B290" s="175" t="s">
        <v>377</v>
      </c>
      <c r="C290" s="98" t="s">
        <v>339</v>
      </c>
      <c r="D290" s="97" t="s">
        <v>292</v>
      </c>
      <c r="E290" s="99">
        <v>1</v>
      </c>
      <c r="F290" s="100">
        <v>65000</v>
      </c>
      <c r="G290" s="101">
        <f t="shared" si="19"/>
        <v>65000</v>
      </c>
      <c r="H290" s="102">
        <v>65000</v>
      </c>
      <c r="I290" s="102">
        <f t="shared" si="18"/>
        <v>0</v>
      </c>
      <c r="J290" s="159" t="s">
        <v>11</v>
      </c>
    </row>
    <row r="291" spans="1:10" s="5" customFormat="1" ht="24">
      <c r="A291" s="97">
        <v>9</v>
      </c>
      <c r="B291" s="175" t="s">
        <v>378</v>
      </c>
      <c r="C291" s="98" t="s">
        <v>341</v>
      </c>
      <c r="D291" s="97" t="s">
        <v>292</v>
      </c>
      <c r="E291" s="99">
        <v>5</v>
      </c>
      <c r="F291" s="100">
        <v>25000</v>
      </c>
      <c r="G291" s="101">
        <f t="shared" si="19"/>
        <v>125000</v>
      </c>
      <c r="H291" s="102">
        <v>118055</v>
      </c>
      <c r="I291" s="102">
        <f t="shared" si="18"/>
        <v>6945</v>
      </c>
      <c r="J291" s="159" t="s">
        <v>11</v>
      </c>
    </row>
    <row r="292" spans="1:10" s="5" customFormat="1" ht="24">
      <c r="A292" s="97">
        <v>11</v>
      </c>
      <c r="B292" s="175" t="s">
        <v>379</v>
      </c>
      <c r="C292" s="98" t="s">
        <v>341</v>
      </c>
      <c r="D292" s="97" t="s">
        <v>292</v>
      </c>
      <c r="E292" s="99">
        <v>3</v>
      </c>
      <c r="F292" s="100">
        <v>70000</v>
      </c>
      <c r="G292" s="101">
        <f t="shared" si="19"/>
        <v>210000</v>
      </c>
      <c r="H292" s="102">
        <v>190750</v>
      </c>
      <c r="I292" s="102">
        <f t="shared" si="18"/>
        <v>19250</v>
      </c>
      <c r="J292" s="159" t="s">
        <v>11</v>
      </c>
    </row>
    <row r="293" spans="1:10" s="5" customFormat="1" ht="24">
      <c r="A293" s="97">
        <v>12</v>
      </c>
      <c r="B293" s="175" t="s">
        <v>380</v>
      </c>
      <c r="C293" s="98" t="s">
        <v>381</v>
      </c>
      <c r="D293" s="97" t="s">
        <v>292</v>
      </c>
      <c r="E293" s="99">
        <v>1</v>
      </c>
      <c r="F293" s="100">
        <v>84900</v>
      </c>
      <c r="G293" s="101">
        <f t="shared" si="19"/>
        <v>84900</v>
      </c>
      <c r="H293" s="102">
        <v>42882</v>
      </c>
      <c r="I293" s="102">
        <f t="shared" si="18"/>
        <v>42018</v>
      </c>
      <c r="J293" s="159" t="s">
        <v>11</v>
      </c>
    </row>
    <row r="294" spans="1:10" s="5" customFormat="1" ht="24">
      <c r="A294" s="97">
        <v>14</v>
      </c>
      <c r="B294" s="175" t="s">
        <v>382</v>
      </c>
      <c r="C294" s="98" t="s">
        <v>383</v>
      </c>
      <c r="D294" s="97" t="s">
        <v>292</v>
      </c>
      <c r="E294" s="99">
        <v>1</v>
      </c>
      <c r="F294" s="100">
        <v>116120</v>
      </c>
      <c r="G294" s="101">
        <f t="shared" si="19"/>
        <v>116120</v>
      </c>
      <c r="H294" s="102">
        <v>66769.23</v>
      </c>
      <c r="I294" s="102">
        <f t="shared" si="18"/>
        <v>49350.770000000004</v>
      </c>
      <c r="J294" s="159" t="s">
        <v>11</v>
      </c>
    </row>
    <row r="295" spans="1:10" s="5" customFormat="1" ht="24">
      <c r="A295" s="97">
        <v>16</v>
      </c>
      <c r="B295" s="175" t="s">
        <v>384</v>
      </c>
      <c r="C295" s="98" t="s">
        <v>385</v>
      </c>
      <c r="D295" s="97" t="s">
        <v>292</v>
      </c>
      <c r="E295" s="99">
        <v>1</v>
      </c>
      <c r="F295" s="100">
        <v>200000</v>
      </c>
      <c r="G295" s="101">
        <f t="shared" si="19"/>
        <v>200000</v>
      </c>
      <c r="H295" s="102">
        <v>191666.82</v>
      </c>
      <c r="I295" s="102">
        <f t="shared" si="18"/>
        <v>8333.179999999993</v>
      </c>
      <c r="J295" s="159" t="s">
        <v>11</v>
      </c>
    </row>
    <row r="296" spans="1:10" s="5" customFormat="1" ht="24">
      <c r="A296" s="97">
        <v>17</v>
      </c>
      <c r="B296" s="175" t="s">
        <v>386</v>
      </c>
      <c r="C296" s="98" t="s">
        <v>370</v>
      </c>
      <c r="D296" s="97" t="s">
        <v>292</v>
      </c>
      <c r="E296" s="99">
        <v>1</v>
      </c>
      <c r="F296" s="100">
        <v>179900</v>
      </c>
      <c r="G296" s="101">
        <f t="shared" si="19"/>
        <v>179900</v>
      </c>
      <c r="H296" s="101">
        <v>179900</v>
      </c>
      <c r="I296" s="102">
        <f t="shared" si="18"/>
        <v>0</v>
      </c>
      <c r="J296" s="159" t="s">
        <v>11</v>
      </c>
    </row>
    <row r="297" spans="1:10" s="5" customFormat="1">
      <c r="A297" s="229" t="s">
        <v>194</v>
      </c>
      <c r="B297" s="230"/>
      <c r="C297" s="230"/>
      <c r="D297" s="231"/>
      <c r="E297" s="104">
        <f>SUM(E283:E296)</f>
        <v>24</v>
      </c>
      <c r="F297" s="104">
        <f>SUM(F283:F296)</f>
        <v>2665562.21</v>
      </c>
      <c r="G297" s="104">
        <f>SUM(G283:G296)</f>
        <v>3031993.91</v>
      </c>
      <c r="H297" s="104">
        <f>SUM(H283:H296)</f>
        <v>2836235.96</v>
      </c>
      <c r="I297" s="104">
        <f>SUM(I283:I296)</f>
        <v>195757.95</v>
      </c>
      <c r="J297" s="161"/>
    </row>
    <row r="298" spans="1:10" s="110" customFormat="1" ht="24">
      <c r="A298" s="97">
        <v>1</v>
      </c>
      <c r="B298" s="176" t="s">
        <v>388</v>
      </c>
      <c r="C298" s="98" t="s">
        <v>389</v>
      </c>
      <c r="D298" s="97" t="s">
        <v>390</v>
      </c>
      <c r="E298" s="105">
        <v>1</v>
      </c>
      <c r="F298" s="106">
        <v>26050</v>
      </c>
      <c r="G298" s="107">
        <f>E298*F298</f>
        <v>26050</v>
      </c>
      <c r="H298" s="108">
        <v>26050</v>
      </c>
      <c r="I298" s="109">
        <f>G298-H298</f>
        <v>0</v>
      </c>
      <c r="J298" s="161" t="s">
        <v>11</v>
      </c>
    </row>
    <row r="299" spans="1:10" s="110" customFormat="1" ht="24">
      <c r="A299" s="97">
        <v>2</v>
      </c>
      <c r="B299" s="176" t="s">
        <v>391</v>
      </c>
      <c r="C299" s="98" t="s">
        <v>392</v>
      </c>
      <c r="D299" s="97" t="s">
        <v>390</v>
      </c>
      <c r="E299" s="105">
        <v>1</v>
      </c>
      <c r="F299" s="106">
        <v>1054500</v>
      </c>
      <c r="G299" s="107">
        <f t="shared" ref="G299:G306" si="20">E299*F299</f>
        <v>1054500</v>
      </c>
      <c r="H299" s="107">
        <v>1054500</v>
      </c>
      <c r="I299" s="109">
        <f t="shared" ref="I299:I306" si="21">G299-H299</f>
        <v>0</v>
      </c>
      <c r="J299" s="161" t="s">
        <v>11</v>
      </c>
    </row>
    <row r="300" spans="1:10" s="110" customFormat="1" ht="24">
      <c r="A300" s="97">
        <v>3</v>
      </c>
      <c r="B300" s="176" t="s">
        <v>393</v>
      </c>
      <c r="C300" s="98" t="s">
        <v>294</v>
      </c>
      <c r="D300" s="97" t="s">
        <v>390</v>
      </c>
      <c r="E300" s="105">
        <v>1</v>
      </c>
      <c r="F300" s="106">
        <v>3576832</v>
      </c>
      <c r="G300" s="107">
        <f t="shared" si="20"/>
        <v>3576832</v>
      </c>
      <c r="H300" s="107">
        <v>3576832</v>
      </c>
      <c r="I300" s="109">
        <f t="shared" si="21"/>
        <v>0</v>
      </c>
      <c r="J300" s="161" t="s">
        <v>11</v>
      </c>
    </row>
    <row r="301" spans="1:10" s="110" customFormat="1" ht="24">
      <c r="A301" s="97">
        <v>4</v>
      </c>
      <c r="B301" s="176" t="s">
        <v>394</v>
      </c>
      <c r="C301" s="98" t="s">
        <v>395</v>
      </c>
      <c r="D301" s="97" t="s">
        <v>390</v>
      </c>
      <c r="E301" s="105">
        <v>1</v>
      </c>
      <c r="F301" s="106">
        <v>45225</v>
      </c>
      <c r="G301" s="107">
        <f t="shared" si="20"/>
        <v>45225</v>
      </c>
      <c r="H301" s="107">
        <v>45225</v>
      </c>
      <c r="I301" s="109">
        <f t="shared" si="21"/>
        <v>0</v>
      </c>
      <c r="J301" s="161" t="s">
        <v>11</v>
      </c>
    </row>
    <row r="302" spans="1:10" s="110" customFormat="1" ht="24">
      <c r="A302" s="97">
        <v>5</v>
      </c>
      <c r="B302" s="176" t="s">
        <v>396</v>
      </c>
      <c r="C302" s="98" t="s">
        <v>43</v>
      </c>
      <c r="D302" s="97" t="s">
        <v>390</v>
      </c>
      <c r="E302" s="105">
        <v>1</v>
      </c>
      <c r="F302" s="106">
        <v>650000</v>
      </c>
      <c r="G302" s="107">
        <f t="shared" si="20"/>
        <v>650000</v>
      </c>
      <c r="H302" s="107">
        <v>650000</v>
      </c>
      <c r="I302" s="109">
        <f t="shared" si="21"/>
        <v>0</v>
      </c>
      <c r="J302" s="161" t="s">
        <v>11</v>
      </c>
    </row>
    <row r="303" spans="1:10" s="110" customFormat="1" ht="24">
      <c r="A303" s="97">
        <v>6</v>
      </c>
      <c r="B303" s="176" t="s">
        <v>397</v>
      </c>
      <c r="C303" s="98" t="s">
        <v>294</v>
      </c>
      <c r="D303" s="97" t="s">
        <v>390</v>
      </c>
      <c r="E303" s="105">
        <v>1</v>
      </c>
      <c r="F303" s="106">
        <v>6229800.5</v>
      </c>
      <c r="G303" s="107">
        <f t="shared" si="20"/>
        <v>6229800.5</v>
      </c>
      <c r="H303" s="107">
        <v>6229800.5</v>
      </c>
      <c r="I303" s="109">
        <f t="shared" si="21"/>
        <v>0</v>
      </c>
      <c r="J303" s="161" t="s">
        <v>11</v>
      </c>
    </row>
    <row r="304" spans="1:10" s="110" customFormat="1" ht="24">
      <c r="A304" s="97">
        <v>7</v>
      </c>
      <c r="B304" s="176" t="s">
        <v>398</v>
      </c>
      <c r="C304" s="98" t="s">
        <v>245</v>
      </c>
      <c r="D304" s="97" t="s">
        <v>390</v>
      </c>
      <c r="E304" s="105">
        <v>1</v>
      </c>
      <c r="F304" s="106">
        <v>2518600</v>
      </c>
      <c r="G304" s="107">
        <f>E304*F304</f>
        <v>2518600</v>
      </c>
      <c r="H304" s="107">
        <v>2518600</v>
      </c>
      <c r="I304" s="109">
        <f t="shared" si="21"/>
        <v>0</v>
      </c>
      <c r="J304" s="161" t="s">
        <v>11</v>
      </c>
    </row>
    <row r="305" spans="1:10" s="110" customFormat="1" ht="24">
      <c r="A305" s="97">
        <v>8</v>
      </c>
      <c r="B305" s="176" t="s">
        <v>399</v>
      </c>
      <c r="C305" s="98" t="s">
        <v>400</v>
      </c>
      <c r="D305" s="97" t="s">
        <v>390</v>
      </c>
      <c r="E305" s="105">
        <v>1</v>
      </c>
      <c r="F305" s="106">
        <v>3256200</v>
      </c>
      <c r="G305" s="107">
        <f t="shared" si="20"/>
        <v>3256200</v>
      </c>
      <c r="H305" s="107">
        <v>3256200</v>
      </c>
      <c r="I305" s="109">
        <f t="shared" si="21"/>
        <v>0</v>
      </c>
      <c r="J305" s="161" t="s">
        <v>11</v>
      </c>
    </row>
    <row r="306" spans="1:10" s="110" customFormat="1" ht="24">
      <c r="A306" s="97">
        <v>9</v>
      </c>
      <c r="B306" s="176" t="s">
        <v>401</v>
      </c>
      <c r="C306" s="98" t="s">
        <v>402</v>
      </c>
      <c r="D306" s="97" t="s">
        <v>390</v>
      </c>
      <c r="E306" s="105">
        <v>1</v>
      </c>
      <c r="F306" s="106">
        <v>3500000</v>
      </c>
      <c r="G306" s="107">
        <f t="shared" si="20"/>
        <v>3500000</v>
      </c>
      <c r="H306" s="107">
        <v>1788888.57</v>
      </c>
      <c r="I306" s="109">
        <f t="shared" si="21"/>
        <v>1711111.43</v>
      </c>
      <c r="J306" s="161" t="s">
        <v>11</v>
      </c>
    </row>
    <row r="307" spans="1:10" s="117" customFormat="1" ht="15" customHeight="1">
      <c r="A307" s="232" t="s">
        <v>194</v>
      </c>
      <c r="B307" s="233"/>
      <c r="C307" s="233"/>
      <c r="D307" s="234"/>
      <c r="E307" s="116">
        <f>SUM(E298:E306)</f>
        <v>9</v>
      </c>
      <c r="F307" s="116"/>
      <c r="G307" s="116">
        <f>SUM(G298:G306)</f>
        <v>20857207.5</v>
      </c>
      <c r="H307" s="116">
        <f>SUM(H298:H306)</f>
        <v>19146096.07</v>
      </c>
      <c r="I307" s="116">
        <f>SUM(I298:I306)</f>
        <v>1711111.43</v>
      </c>
      <c r="J307" s="162"/>
    </row>
    <row r="308" spans="1:10" s="5" customFormat="1">
      <c r="A308" s="203" t="s">
        <v>408</v>
      </c>
      <c r="B308" s="204"/>
      <c r="C308" s="204"/>
      <c r="D308" s="204"/>
      <c r="E308" s="204"/>
      <c r="F308" s="204"/>
      <c r="G308" s="204"/>
      <c r="H308" s="204"/>
      <c r="I308" s="204"/>
      <c r="J308" s="205"/>
    </row>
    <row r="309" spans="1:10" s="121" customFormat="1" ht="24" customHeight="1">
      <c r="A309" s="119">
        <v>1</v>
      </c>
      <c r="B309" s="173" t="s">
        <v>403</v>
      </c>
      <c r="C309" s="98" t="s">
        <v>375</v>
      </c>
      <c r="D309" s="97" t="s">
        <v>390</v>
      </c>
      <c r="E309" s="50">
        <v>1</v>
      </c>
      <c r="F309" s="118">
        <v>121000</v>
      </c>
      <c r="G309" s="118">
        <v>121000</v>
      </c>
      <c r="H309" s="118">
        <v>121000</v>
      </c>
      <c r="I309" s="120">
        <f t="shared" ref="I309:I317" si="22">SUM(G309-H309)</f>
        <v>0</v>
      </c>
      <c r="J309" s="159" t="s">
        <v>11</v>
      </c>
    </row>
    <row r="310" spans="1:10" s="121" customFormat="1" ht="24" customHeight="1">
      <c r="A310" s="119">
        <v>2</v>
      </c>
      <c r="B310" s="173" t="s">
        <v>403</v>
      </c>
      <c r="C310" s="98" t="s">
        <v>339</v>
      </c>
      <c r="D310" s="97" t="s">
        <v>390</v>
      </c>
      <c r="E310" s="50">
        <v>1</v>
      </c>
      <c r="F310" s="118">
        <v>330000</v>
      </c>
      <c r="G310" s="118">
        <v>330000</v>
      </c>
      <c r="H310" s="118">
        <v>330000</v>
      </c>
      <c r="I310" s="120">
        <f t="shared" si="22"/>
        <v>0</v>
      </c>
      <c r="J310" s="159" t="s">
        <v>11</v>
      </c>
    </row>
    <row r="311" spans="1:10" s="121" customFormat="1" ht="24" customHeight="1">
      <c r="A311" s="119">
        <v>3</v>
      </c>
      <c r="B311" s="173" t="s">
        <v>404</v>
      </c>
      <c r="C311" s="98" t="s">
        <v>339</v>
      </c>
      <c r="D311" s="97" t="s">
        <v>390</v>
      </c>
      <c r="E311" s="50">
        <v>1</v>
      </c>
      <c r="F311" s="118">
        <v>731500</v>
      </c>
      <c r="G311" s="118">
        <v>731500</v>
      </c>
      <c r="H311" s="118">
        <v>731500</v>
      </c>
      <c r="I311" s="120">
        <f t="shared" si="22"/>
        <v>0</v>
      </c>
      <c r="J311" s="159" t="s">
        <v>11</v>
      </c>
    </row>
    <row r="312" spans="1:10" s="121" customFormat="1" ht="24" customHeight="1">
      <c r="A312" s="119">
        <v>4</v>
      </c>
      <c r="B312" s="173" t="s">
        <v>405</v>
      </c>
      <c r="C312" s="98" t="s">
        <v>341</v>
      </c>
      <c r="D312" s="97" t="s">
        <v>390</v>
      </c>
      <c r="E312" s="50">
        <v>1</v>
      </c>
      <c r="F312" s="118">
        <v>1870000</v>
      </c>
      <c r="G312" s="118">
        <v>1870000</v>
      </c>
      <c r="H312" s="118">
        <v>1870000</v>
      </c>
      <c r="I312" s="120">
        <f t="shared" si="22"/>
        <v>0</v>
      </c>
      <c r="J312" s="159" t="s">
        <v>11</v>
      </c>
    </row>
    <row r="313" spans="1:10" s="121" customFormat="1" ht="24" customHeight="1">
      <c r="A313" s="119">
        <v>5</v>
      </c>
      <c r="B313" s="173" t="s">
        <v>403</v>
      </c>
      <c r="C313" s="98" t="s">
        <v>341</v>
      </c>
      <c r="D313" s="97" t="s">
        <v>390</v>
      </c>
      <c r="E313" s="50">
        <v>1</v>
      </c>
      <c r="F313" s="118">
        <v>90000</v>
      </c>
      <c r="G313" s="118">
        <v>90000</v>
      </c>
      <c r="H313" s="118">
        <v>90000</v>
      </c>
      <c r="I313" s="120">
        <f t="shared" si="22"/>
        <v>0</v>
      </c>
      <c r="J313" s="159" t="s">
        <v>11</v>
      </c>
    </row>
    <row r="314" spans="1:10" s="121" customFormat="1" ht="24" customHeight="1">
      <c r="A314" s="119">
        <v>6</v>
      </c>
      <c r="B314" s="173" t="s">
        <v>406</v>
      </c>
      <c r="C314" s="98" t="s">
        <v>381</v>
      </c>
      <c r="D314" s="97" t="s">
        <v>390</v>
      </c>
      <c r="E314" s="50">
        <v>1</v>
      </c>
      <c r="F314" s="124">
        <v>1249900</v>
      </c>
      <c r="G314" s="124">
        <v>1249900</v>
      </c>
      <c r="H314" s="124">
        <v>1249900</v>
      </c>
      <c r="I314" s="120">
        <f t="shared" si="22"/>
        <v>0</v>
      </c>
      <c r="J314" s="159" t="s">
        <v>11</v>
      </c>
    </row>
    <row r="315" spans="1:10" s="121" customFormat="1" ht="24" customHeight="1">
      <c r="A315" s="119">
        <v>7</v>
      </c>
      <c r="B315" s="177" t="s">
        <v>407</v>
      </c>
      <c r="C315" s="98" t="s">
        <v>383</v>
      </c>
      <c r="D315" s="123" t="s">
        <v>390</v>
      </c>
      <c r="E315" s="122">
        <v>1</v>
      </c>
      <c r="F315" s="129">
        <v>1616340</v>
      </c>
      <c r="G315" s="129">
        <v>1616340</v>
      </c>
      <c r="H315" s="129">
        <v>1616340</v>
      </c>
      <c r="I315" s="125">
        <f t="shared" si="22"/>
        <v>0</v>
      </c>
      <c r="J315" s="163" t="s">
        <v>11</v>
      </c>
    </row>
    <row r="316" spans="1:10" s="121" customFormat="1" ht="24" customHeight="1">
      <c r="A316" s="119">
        <v>8</v>
      </c>
      <c r="B316" s="178" t="s">
        <v>409</v>
      </c>
      <c r="C316" s="89" t="s">
        <v>337</v>
      </c>
      <c r="D316" s="130" t="s">
        <v>390</v>
      </c>
      <c r="E316" s="122">
        <v>1</v>
      </c>
      <c r="F316" s="131">
        <v>310000</v>
      </c>
      <c r="G316" s="131">
        <v>310000</v>
      </c>
      <c r="H316" s="131">
        <v>310000</v>
      </c>
      <c r="I316" s="125">
        <f t="shared" si="22"/>
        <v>0</v>
      </c>
      <c r="J316" s="163" t="s">
        <v>11</v>
      </c>
    </row>
    <row r="317" spans="1:10" s="121" customFormat="1" ht="24" customHeight="1">
      <c r="A317" s="119">
        <v>9</v>
      </c>
      <c r="B317" s="178" t="s">
        <v>410</v>
      </c>
      <c r="C317" s="89" t="s">
        <v>339</v>
      </c>
      <c r="D317" s="130" t="s">
        <v>390</v>
      </c>
      <c r="E317" s="122">
        <v>1</v>
      </c>
      <c r="F317" s="135">
        <v>410000</v>
      </c>
      <c r="G317" s="135">
        <v>410000</v>
      </c>
      <c r="H317" s="135">
        <v>410000</v>
      </c>
      <c r="I317" s="125">
        <f t="shared" si="22"/>
        <v>0</v>
      </c>
      <c r="J317" s="163" t="s">
        <v>11</v>
      </c>
    </row>
    <row r="318" spans="1:10" s="121" customFormat="1" ht="24" customHeight="1">
      <c r="A318" s="119">
        <v>10</v>
      </c>
      <c r="B318" s="179" t="s">
        <v>411</v>
      </c>
      <c r="C318" s="89" t="s">
        <v>341</v>
      </c>
      <c r="D318" s="130" t="s">
        <v>390</v>
      </c>
      <c r="E318" s="122">
        <v>1</v>
      </c>
      <c r="F318" s="136">
        <v>918367</v>
      </c>
      <c r="G318" s="136">
        <v>918367</v>
      </c>
      <c r="H318" s="136">
        <v>684652</v>
      </c>
      <c r="I318" s="120">
        <f>SUM(G318-H318)</f>
        <v>233715</v>
      </c>
      <c r="J318" s="163" t="s">
        <v>11</v>
      </c>
    </row>
    <row r="319" spans="1:10" s="128" customFormat="1" ht="12.75">
      <c r="A319" s="232" t="s">
        <v>194</v>
      </c>
      <c r="B319" s="233"/>
      <c r="C319" s="233"/>
      <c r="D319" s="234"/>
      <c r="E319" s="126">
        <f>SUM(E309:E318)</f>
        <v>10</v>
      </c>
      <c r="F319" s="127">
        <f>SUM(F309:F318)</f>
        <v>7647107</v>
      </c>
      <c r="G319" s="127">
        <f>SUM(G309:G318)</f>
        <v>7647107</v>
      </c>
      <c r="H319" s="127">
        <f>SUM(H309:H318)</f>
        <v>7413392</v>
      </c>
      <c r="I319" s="202">
        <f>SUM(G319-H319)</f>
        <v>233715</v>
      </c>
      <c r="J319" s="155"/>
    </row>
    <row r="320" spans="1:10" ht="16.5" customHeight="1">
      <c r="A320" s="203" t="s">
        <v>412</v>
      </c>
      <c r="B320" s="204"/>
      <c r="C320" s="204"/>
      <c r="D320" s="204"/>
      <c r="E320" s="204"/>
      <c r="F320" s="204"/>
      <c r="G320" s="204"/>
      <c r="H320" s="204"/>
      <c r="I320" s="204"/>
      <c r="J320" s="205"/>
    </row>
    <row r="321" spans="1:10" s="5" customFormat="1" ht="25.5">
      <c r="A321" s="137" t="s">
        <v>413</v>
      </c>
      <c r="B321" s="180" t="s">
        <v>414</v>
      </c>
      <c r="C321" s="143">
        <v>2011</v>
      </c>
      <c r="D321" s="130" t="s">
        <v>390</v>
      </c>
      <c r="E321" s="144">
        <v>1</v>
      </c>
      <c r="F321" s="145">
        <v>175000</v>
      </c>
      <c r="G321" s="146">
        <f>+E321*F321</f>
        <v>175000</v>
      </c>
      <c r="H321" s="146">
        <f>+G321</f>
        <v>175000</v>
      </c>
      <c r="I321" s="139">
        <f>SUM(G321-H321)</f>
        <v>0</v>
      </c>
      <c r="J321" s="163" t="s">
        <v>11</v>
      </c>
    </row>
    <row r="322" spans="1:10" s="5" customFormat="1" ht="25.5">
      <c r="A322" s="137">
        <f>+A321+1</f>
        <v>2</v>
      </c>
      <c r="B322" s="180" t="s">
        <v>415</v>
      </c>
      <c r="C322" s="143">
        <v>2011</v>
      </c>
      <c r="D322" s="130" t="s">
        <v>390</v>
      </c>
      <c r="E322" s="144">
        <v>1</v>
      </c>
      <c r="F322" s="145">
        <v>2750000</v>
      </c>
      <c r="G322" s="146">
        <f t="shared" ref="G322:G346" si="23">+E322*F322</f>
        <v>2750000</v>
      </c>
      <c r="H322" s="146">
        <f t="shared" ref="H322:H346" si="24">+G322</f>
        <v>2750000</v>
      </c>
      <c r="I322" s="139">
        <f t="shared" ref="I322:I346" si="25">SUM(G322-H322)</f>
        <v>0</v>
      </c>
      <c r="J322" s="163" t="s">
        <v>11</v>
      </c>
    </row>
    <row r="323" spans="1:10" s="5" customFormat="1" ht="25.5">
      <c r="A323" s="137">
        <f t="shared" ref="A323:A346" si="26">+A322+1</f>
        <v>3</v>
      </c>
      <c r="B323" s="180" t="s">
        <v>416</v>
      </c>
      <c r="C323" s="143">
        <v>2008</v>
      </c>
      <c r="D323" s="130" t="s">
        <v>390</v>
      </c>
      <c r="E323" s="144">
        <v>2</v>
      </c>
      <c r="F323" s="145">
        <v>3663000</v>
      </c>
      <c r="G323" s="146">
        <f t="shared" si="23"/>
        <v>7326000</v>
      </c>
      <c r="H323" s="146">
        <f t="shared" si="24"/>
        <v>7326000</v>
      </c>
      <c r="I323" s="139">
        <f t="shared" si="25"/>
        <v>0</v>
      </c>
      <c r="J323" s="163" t="s">
        <v>11</v>
      </c>
    </row>
    <row r="324" spans="1:10" s="5" customFormat="1" ht="25.5">
      <c r="A324" s="137">
        <f t="shared" si="26"/>
        <v>4</v>
      </c>
      <c r="B324" s="180" t="s">
        <v>417</v>
      </c>
      <c r="C324" s="143">
        <v>2011</v>
      </c>
      <c r="D324" s="130" t="s">
        <v>390</v>
      </c>
      <c r="E324" s="144">
        <v>24</v>
      </c>
      <c r="F324" s="145">
        <v>89900</v>
      </c>
      <c r="G324" s="146">
        <f t="shared" si="23"/>
        <v>2157600</v>
      </c>
      <c r="H324" s="146">
        <f t="shared" si="24"/>
        <v>2157600</v>
      </c>
      <c r="I324" s="139">
        <f t="shared" si="25"/>
        <v>0</v>
      </c>
      <c r="J324" s="163" t="s">
        <v>11</v>
      </c>
    </row>
    <row r="325" spans="1:10" s="5" customFormat="1" ht="25.5">
      <c r="A325" s="137">
        <f t="shared" si="26"/>
        <v>5</v>
      </c>
      <c r="B325" s="180" t="s">
        <v>418</v>
      </c>
      <c r="C325" s="143">
        <v>2011</v>
      </c>
      <c r="D325" s="130" t="s">
        <v>390</v>
      </c>
      <c r="E325" s="144">
        <v>1</v>
      </c>
      <c r="F325" s="145">
        <v>120000</v>
      </c>
      <c r="G325" s="146">
        <f t="shared" si="23"/>
        <v>120000</v>
      </c>
      <c r="H325" s="146">
        <f t="shared" si="24"/>
        <v>120000</v>
      </c>
      <c r="I325" s="139">
        <f t="shared" si="25"/>
        <v>0</v>
      </c>
      <c r="J325" s="163" t="s">
        <v>11</v>
      </c>
    </row>
    <row r="326" spans="1:10" s="5" customFormat="1" ht="25.5">
      <c r="A326" s="137">
        <f t="shared" si="26"/>
        <v>6</v>
      </c>
      <c r="B326" s="180" t="s">
        <v>419</v>
      </c>
      <c r="C326" s="143">
        <v>2011</v>
      </c>
      <c r="D326" s="130" t="s">
        <v>390</v>
      </c>
      <c r="E326" s="144">
        <v>6</v>
      </c>
      <c r="F326" s="145">
        <v>320000</v>
      </c>
      <c r="G326" s="146">
        <f t="shared" si="23"/>
        <v>1920000</v>
      </c>
      <c r="H326" s="146">
        <f t="shared" si="24"/>
        <v>1920000</v>
      </c>
      <c r="I326" s="139">
        <f t="shared" si="25"/>
        <v>0</v>
      </c>
      <c r="J326" s="163" t="s">
        <v>11</v>
      </c>
    </row>
    <row r="327" spans="1:10" s="5" customFormat="1" ht="25.5">
      <c r="A327" s="137">
        <f t="shared" si="26"/>
        <v>7</v>
      </c>
      <c r="B327" s="180" t="s">
        <v>420</v>
      </c>
      <c r="C327" s="143">
        <v>2011</v>
      </c>
      <c r="D327" s="130" t="s">
        <v>390</v>
      </c>
      <c r="E327" s="144">
        <v>1</v>
      </c>
      <c r="F327" s="145">
        <v>400000</v>
      </c>
      <c r="G327" s="146">
        <f t="shared" si="23"/>
        <v>400000</v>
      </c>
      <c r="H327" s="146">
        <f t="shared" si="24"/>
        <v>400000</v>
      </c>
      <c r="I327" s="139">
        <f t="shared" si="25"/>
        <v>0</v>
      </c>
      <c r="J327" s="163" t="s">
        <v>11</v>
      </c>
    </row>
    <row r="328" spans="1:10" s="5" customFormat="1" ht="25.5">
      <c r="A328" s="137">
        <f t="shared" si="26"/>
        <v>8</v>
      </c>
      <c r="B328" s="180" t="s">
        <v>421</v>
      </c>
      <c r="C328" s="143">
        <v>2011</v>
      </c>
      <c r="D328" s="130" t="s">
        <v>390</v>
      </c>
      <c r="E328" s="144">
        <v>4</v>
      </c>
      <c r="F328" s="145">
        <v>765000</v>
      </c>
      <c r="G328" s="146">
        <f t="shared" si="23"/>
        <v>3060000</v>
      </c>
      <c r="H328" s="146">
        <f t="shared" si="24"/>
        <v>3060000</v>
      </c>
      <c r="I328" s="139">
        <f t="shared" si="25"/>
        <v>0</v>
      </c>
      <c r="J328" s="163" t="s">
        <v>11</v>
      </c>
    </row>
    <row r="329" spans="1:10" s="5" customFormat="1" ht="25.5">
      <c r="A329" s="137">
        <f t="shared" si="26"/>
        <v>9</v>
      </c>
      <c r="B329" s="180" t="s">
        <v>422</v>
      </c>
      <c r="C329" s="143">
        <v>2011</v>
      </c>
      <c r="D329" s="130" t="s">
        <v>390</v>
      </c>
      <c r="E329" s="144">
        <v>2</v>
      </c>
      <c r="F329" s="145">
        <v>1079000</v>
      </c>
      <c r="G329" s="146">
        <f t="shared" si="23"/>
        <v>2158000</v>
      </c>
      <c r="H329" s="146">
        <f t="shared" si="24"/>
        <v>2158000</v>
      </c>
      <c r="I329" s="139">
        <f t="shared" si="25"/>
        <v>0</v>
      </c>
      <c r="J329" s="163" t="s">
        <v>11</v>
      </c>
    </row>
    <row r="330" spans="1:10" s="5" customFormat="1" ht="25.5">
      <c r="A330" s="137">
        <f t="shared" si="26"/>
        <v>10</v>
      </c>
      <c r="B330" s="180" t="s">
        <v>423</v>
      </c>
      <c r="C330" s="143">
        <v>2008</v>
      </c>
      <c r="D330" s="130" t="s">
        <v>390</v>
      </c>
      <c r="E330" s="144">
        <v>1</v>
      </c>
      <c r="F330" s="145">
        <v>73112</v>
      </c>
      <c r="G330" s="146">
        <f t="shared" si="23"/>
        <v>73112</v>
      </c>
      <c r="H330" s="146">
        <f t="shared" si="24"/>
        <v>73112</v>
      </c>
      <c r="I330" s="139">
        <f t="shared" si="25"/>
        <v>0</v>
      </c>
      <c r="J330" s="163" t="s">
        <v>11</v>
      </c>
    </row>
    <row r="331" spans="1:10" s="5" customFormat="1" ht="25.5">
      <c r="A331" s="137">
        <f t="shared" si="26"/>
        <v>11</v>
      </c>
      <c r="B331" s="180" t="s">
        <v>424</v>
      </c>
      <c r="C331" s="143">
        <v>2011</v>
      </c>
      <c r="D331" s="130" t="s">
        <v>390</v>
      </c>
      <c r="E331" s="144">
        <v>1</v>
      </c>
      <c r="F331" s="145">
        <v>400000</v>
      </c>
      <c r="G331" s="146">
        <f t="shared" si="23"/>
        <v>400000</v>
      </c>
      <c r="H331" s="146">
        <f t="shared" si="24"/>
        <v>400000</v>
      </c>
      <c r="I331" s="139">
        <f t="shared" si="25"/>
        <v>0</v>
      </c>
      <c r="J331" s="163" t="s">
        <v>11</v>
      </c>
    </row>
    <row r="332" spans="1:10" s="5" customFormat="1" ht="25.5">
      <c r="A332" s="137">
        <f t="shared" si="26"/>
        <v>12</v>
      </c>
      <c r="B332" s="180" t="s">
        <v>425</v>
      </c>
      <c r="C332" s="143">
        <v>2011</v>
      </c>
      <c r="D332" s="130" t="s">
        <v>390</v>
      </c>
      <c r="E332" s="144">
        <v>1</v>
      </c>
      <c r="F332" s="145">
        <v>264000</v>
      </c>
      <c r="G332" s="146">
        <f t="shared" si="23"/>
        <v>264000</v>
      </c>
      <c r="H332" s="146">
        <f t="shared" si="24"/>
        <v>264000</v>
      </c>
      <c r="I332" s="139">
        <f t="shared" si="25"/>
        <v>0</v>
      </c>
      <c r="J332" s="163" t="s">
        <v>11</v>
      </c>
    </row>
    <row r="333" spans="1:10" s="5" customFormat="1" ht="25.5">
      <c r="A333" s="137">
        <f t="shared" si="26"/>
        <v>13</v>
      </c>
      <c r="B333" s="182" t="s">
        <v>426</v>
      </c>
      <c r="C333" s="143">
        <v>2011</v>
      </c>
      <c r="D333" s="130" t="s">
        <v>390</v>
      </c>
      <c r="E333" s="144">
        <v>1</v>
      </c>
      <c r="F333" s="145">
        <v>1400000</v>
      </c>
      <c r="G333" s="146">
        <f t="shared" si="23"/>
        <v>1400000</v>
      </c>
      <c r="H333" s="146">
        <f t="shared" si="24"/>
        <v>1400000</v>
      </c>
      <c r="I333" s="139">
        <f t="shared" si="25"/>
        <v>0</v>
      </c>
      <c r="J333" s="163" t="s">
        <v>11</v>
      </c>
    </row>
    <row r="334" spans="1:10" s="5" customFormat="1" ht="25.5">
      <c r="A334" s="137">
        <f t="shared" si="26"/>
        <v>14</v>
      </c>
      <c r="B334" s="180" t="s">
        <v>427</v>
      </c>
      <c r="C334" s="143">
        <v>2011</v>
      </c>
      <c r="D334" s="130" t="s">
        <v>390</v>
      </c>
      <c r="E334" s="144">
        <v>3</v>
      </c>
      <c r="F334" s="145">
        <v>60000</v>
      </c>
      <c r="G334" s="146">
        <f t="shared" si="23"/>
        <v>180000</v>
      </c>
      <c r="H334" s="146">
        <f t="shared" si="24"/>
        <v>180000</v>
      </c>
      <c r="I334" s="139">
        <f t="shared" si="25"/>
        <v>0</v>
      </c>
      <c r="J334" s="163" t="s">
        <v>11</v>
      </c>
    </row>
    <row r="335" spans="1:10" s="5" customFormat="1" ht="25.5">
      <c r="A335" s="137">
        <f t="shared" si="26"/>
        <v>15</v>
      </c>
      <c r="B335" s="180" t="s">
        <v>428</v>
      </c>
      <c r="C335" s="143">
        <v>2008</v>
      </c>
      <c r="D335" s="130" t="s">
        <v>390</v>
      </c>
      <c r="E335" s="144">
        <v>1</v>
      </c>
      <c r="F335" s="145">
        <v>250000</v>
      </c>
      <c r="G335" s="146">
        <f t="shared" si="23"/>
        <v>250000</v>
      </c>
      <c r="H335" s="146">
        <f t="shared" si="24"/>
        <v>250000</v>
      </c>
      <c r="I335" s="139">
        <f t="shared" si="25"/>
        <v>0</v>
      </c>
      <c r="J335" s="163" t="s">
        <v>11</v>
      </c>
    </row>
    <row r="336" spans="1:10" s="5" customFormat="1" ht="25.5">
      <c r="A336" s="137">
        <f t="shared" si="26"/>
        <v>16</v>
      </c>
      <c r="B336" s="180" t="s">
        <v>429</v>
      </c>
      <c r="C336" s="143">
        <v>2011</v>
      </c>
      <c r="D336" s="130" t="s">
        <v>390</v>
      </c>
      <c r="E336" s="144">
        <v>1</v>
      </c>
      <c r="F336" s="145">
        <v>699900</v>
      </c>
      <c r="G336" s="146">
        <f t="shared" si="23"/>
        <v>699900</v>
      </c>
      <c r="H336" s="146">
        <f t="shared" si="24"/>
        <v>699900</v>
      </c>
      <c r="I336" s="139">
        <f t="shared" si="25"/>
        <v>0</v>
      </c>
      <c r="J336" s="163" t="s">
        <v>11</v>
      </c>
    </row>
    <row r="337" spans="1:10" s="5" customFormat="1" ht="25.5">
      <c r="A337" s="137">
        <f t="shared" si="26"/>
        <v>17</v>
      </c>
      <c r="B337" s="180" t="s">
        <v>430</v>
      </c>
      <c r="C337" s="143">
        <v>2011</v>
      </c>
      <c r="D337" s="130" t="s">
        <v>390</v>
      </c>
      <c r="E337" s="144">
        <v>1</v>
      </c>
      <c r="F337" s="145">
        <v>153844.38</v>
      </c>
      <c r="G337" s="146">
        <f t="shared" si="23"/>
        <v>153844.38</v>
      </c>
      <c r="H337" s="146">
        <f t="shared" si="24"/>
        <v>153844.38</v>
      </c>
      <c r="I337" s="139">
        <f t="shared" si="25"/>
        <v>0</v>
      </c>
      <c r="J337" s="163" t="s">
        <v>11</v>
      </c>
    </row>
    <row r="338" spans="1:10" s="5" customFormat="1" ht="25.5">
      <c r="A338" s="137">
        <f t="shared" si="26"/>
        <v>18</v>
      </c>
      <c r="B338" s="180" t="s">
        <v>431</v>
      </c>
      <c r="C338" s="143">
        <v>2011</v>
      </c>
      <c r="D338" s="130" t="s">
        <v>390</v>
      </c>
      <c r="E338" s="144">
        <v>1</v>
      </c>
      <c r="F338" s="145">
        <v>5422000</v>
      </c>
      <c r="G338" s="146">
        <f t="shared" si="23"/>
        <v>5422000</v>
      </c>
      <c r="H338" s="146">
        <f t="shared" si="24"/>
        <v>5422000</v>
      </c>
      <c r="I338" s="139">
        <f t="shared" si="25"/>
        <v>0</v>
      </c>
      <c r="J338" s="163" t="s">
        <v>11</v>
      </c>
    </row>
    <row r="339" spans="1:10" s="5" customFormat="1" ht="25.5">
      <c r="A339" s="137">
        <f t="shared" si="26"/>
        <v>19</v>
      </c>
      <c r="B339" s="180" t="s">
        <v>432</v>
      </c>
      <c r="C339" s="143">
        <v>2011</v>
      </c>
      <c r="D339" s="130" t="s">
        <v>390</v>
      </c>
      <c r="E339" s="144">
        <v>1</v>
      </c>
      <c r="F339" s="145">
        <v>220000</v>
      </c>
      <c r="G339" s="146">
        <f t="shared" si="23"/>
        <v>220000</v>
      </c>
      <c r="H339" s="146">
        <f t="shared" si="24"/>
        <v>220000</v>
      </c>
      <c r="I339" s="139">
        <f t="shared" si="25"/>
        <v>0</v>
      </c>
      <c r="J339" s="163" t="s">
        <v>11</v>
      </c>
    </row>
    <row r="340" spans="1:10" s="5" customFormat="1" ht="25.5">
      <c r="A340" s="137">
        <f t="shared" si="26"/>
        <v>20</v>
      </c>
      <c r="B340" s="180" t="s">
        <v>433</v>
      </c>
      <c r="C340" s="143">
        <v>2008</v>
      </c>
      <c r="D340" s="130" t="s">
        <v>390</v>
      </c>
      <c r="E340" s="144">
        <v>1</v>
      </c>
      <c r="F340" s="145">
        <v>250000</v>
      </c>
      <c r="G340" s="146">
        <f t="shared" si="23"/>
        <v>250000</v>
      </c>
      <c r="H340" s="146">
        <f t="shared" si="24"/>
        <v>250000</v>
      </c>
      <c r="I340" s="139">
        <f t="shared" si="25"/>
        <v>0</v>
      </c>
      <c r="J340" s="163" t="s">
        <v>11</v>
      </c>
    </row>
    <row r="341" spans="1:10" s="5" customFormat="1" ht="25.5">
      <c r="A341" s="137">
        <f t="shared" si="26"/>
        <v>21</v>
      </c>
      <c r="B341" s="180" t="s">
        <v>434</v>
      </c>
      <c r="C341" s="143">
        <v>2011</v>
      </c>
      <c r="D341" s="130" t="s">
        <v>390</v>
      </c>
      <c r="E341" s="144">
        <v>1</v>
      </c>
      <c r="F341" s="145">
        <v>793400</v>
      </c>
      <c r="G341" s="146">
        <f t="shared" si="23"/>
        <v>793400</v>
      </c>
      <c r="H341" s="146">
        <f t="shared" si="24"/>
        <v>793400</v>
      </c>
      <c r="I341" s="139">
        <f t="shared" si="25"/>
        <v>0</v>
      </c>
      <c r="J341" s="163" t="s">
        <v>11</v>
      </c>
    </row>
    <row r="342" spans="1:10" s="5" customFormat="1" ht="25.5">
      <c r="A342" s="137">
        <f t="shared" si="26"/>
        <v>22</v>
      </c>
      <c r="B342" s="180" t="s">
        <v>435</v>
      </c>
      <c r="C342" s="143">
        <v>2011</v>
      </c>
      <c r="D342" s="130" t="s">
        <v>390</v>
      </c>
      <c r="E342" s="144">
        <v>4</v>
      </c>
      <c r="F342" s="145">
        <v>240000</v>
      </c>
      <c r="G342" s="146">
        <f t="shared" si="23"/>
        <v>960000</v>
      </c>
      <c r="H342" s="146">
        <f t="shared" si="24"/>
        <v>960000</v>
      </c>
      <c r="I342" s="139">
        <f t="shared" si="25"/>
        <v>0</v>
      </c>
      <c r="J342" s="163" t="s">
        <v>11</v>
      </c>
    </row>
    <row r="343" spans="1:10" s="5" customFormat="1" ht="25.5">
      <c r="A343" s="137">
        <f t="shared" si="26"/>
        <v>23</v>
      </c>
      <c r="B343" s="180" t="s">
        <v>436</v>
      </c>
      <c r="C343" s="143">
        <v>2011</v>
      </c>
      <c r="D343" s="130" t="s">
        <v>390</v>
      </c>
      <c r="E343" s="144">
        <v>1</v>
      </c>
      <c r="F343" s="145">
        <v>4422520</v>
      </c>
      <c r="G343" s="146">
        <f t="shared" si="23"/>
        <v>4422520</v>
      </c>
      <c r="H343" s="146">
        <f t="shared" si="24"/>
        <v>4422520</v>
      </c>
      <c r="I343" s="139">
        <f t="shared" si="25"/>
        <v>0</v>
      </c>
      <c r="J343" s="163" t="s">
        <v>11</v>
      </c>
    </row>
    <row r="344" spans="1:10" s="5" customFormat="1" ht="25.5">
      <c r="A344" s="137">
        <f t="shared" si="26"/>
        <v>24</v>
      </c>
      <c r="B344" s="180" t="s">
        <v>437</v>
      </c>
      <c r="C344" s="143">
        <v>2011</v>
      </c>
      <c r="D344" s="130" t="s">
        <v>390</v>
      </c>
      <c r="E344" s="144">
        <v>2</v>
      </c>
      <c r="F344" s="145">
        <v>218000</v>
      </c>
      <c r="G344" s="146">
        <f t="shared" si="23"/>
        <v>436000</v>
      </c>
      <c r="H344" s="146">
        <f t="shared" si="24"/>
        <v>436000</v>
      </c>
      <c r="I344" s="139">
        <f t="shared" si="25"/>
        <v>0</v>
      </c>
      <c r="J344" s="163" t="s">
        <v>11</v>
      </c>
    </row>
    <row r="345" spans="1:10" s="5" customFormat="1" ht="25.5">
      <c r="A345" s="137">
        <f t="shared" si="26"/>
        <v>25</v>
      </c>
      <c r="B345" s="180" t="s">
        <v>438</v>
      </c>
      <c r="C345" s="143">
        <v>2011</v>
      </c>
      <c r="D345" s="130" t="s">
        <v>390</v>
      </c>
      <c r="E345" s="144">
        <v>4</v>
      </c>
      <c r="F345" s="145">
        <v>79900</v>
      </c>
      <c r="G345" s="146">
        <f t="shared" si="23"/>
        <v>319600</v>
      </c>
      <c r="H345" s="146">
        <f t="shared" si="24"/>
        <v>319600</v>
      </c>
      <c r="I345" s="139">
        <f t="shared" si="25"/>
        <v>0</v>
      </c>
      <c r="J345" s="163" t="s">
        <v>11</v>
      </c>
    </row>
    <row r="346" spans="1:10" s="5" customFormat="1" ht="25.5">
      <c r="A346" s="140">
        <f t="shared" si="26"/>
        <v>26</v>
      </c>
      <c r="B346" s="181" t="s">
        <v>439</v>
      </c>
      <c r="C346" s="147">
        <v>2011</v>
      </c>
      <c r="D346" s="130" t="s">
        <v>390</v>
      </c>
      <c r="E346" s="148">
        <v>1</v>
      </c>
      <c r="F346" s="149">
        <v>366500</v>
      </c>
      <c r="G346" s="150">
        <f t="shared" si="23"/>
        <v>366500</v>
      </c>
      <c r="H346" s="150">
        <f t="shared" si="24"/>
        <v>366500</v>
      </c>
      <c r="I346" s="142">
        <f t="shared" si="25"/>
        <v>0</v>
      </c>
      <c r="J346" s="163" t="s">
        <v>11</v>
      </c>
    </row>
    <row r="347" spans="1:10" s="200" customFormat="1" ht="12.75">
      <c r="A347" s="245" t="s">
        <v>194</v>
      </c>
      <c r="B347" s="246"/>
      <c r="C347" s="246"/>
      <c r="D347" s="247"/>
      <c r="E347" s="66">
        <f>SUM(E321:E346)</f>
        <v>68</v>
      </c>
      <c r="F347" s="66">
        <f t="shared" ref="F347:I360" si="27">SUM(F321:F346)</f>
        <v>24675076.380000003</v>
      </c>
      <c r="G347" s="66">
        <f t="shared" si="27"/>
        <v>36677476.379999995</v>
      </c>
      <c r="H347" s="66">
        <f t="shared" si="27"/>
        <v>36677476.379999995</v>
      </c>
      <c r="I347" s="66">
        <f t="shared" si="27"/>
        <v>0</v>
      </c>
      <c r="J347" s="199"/>
    </row>
    <row r="348" spans="1:10" s="5" customFormat="1">
      <c r="A348" s="137" t="s">
        <v>413</v>
      </c>
      <c r="B348" s="138" t="s">
        <v>450</v>
      </c>
      <c r="C348" s="143">
        <v>2011</v>
      </c>
      <c r="D348" s="241" t="s">
        <v>390</v>
      </c>
      <c r="E348" s="194">
        <v>1</v>
      </c>
      <c r="F348" s="145">
        <v>1194400</v>
      </c>
      <c r="G348" s="146">
        <f>+E348*F348</f>
        <v>1194400</v>
      </c>
      <c r="H348" s="195">
        <f t="shared" ref="H348:H360" si="28">+G348</f>
        <v>1194400</v>
      </c>
      <c r="I348" s="151">
        <f t="shared" si="27"/>
        <v>0</v>
      </c>
      <c r="J348" s="163" t="s">
        <v>11</v>
      </c>
    </row>
    <row r="349" spans="1:10" s="5" customFormat="1">
      <c r="A349" s="137" t="s">
        <v>451</v>
      </c>
      <c r="B349" s="138" t="s">
        <v>452</v>
      </c>
      <c r="C349" s="143">
        <v>2011</v>
      </c>
      <c r="D349" s="242"/>
      <c r="E349" s="194">
        <v>1</v>
      </c>
      <c r="F349" s="145">
        <v>287400</v>
      </c>
      <c r="G349" s="146">
        <f t="shared" ref="G349:G360" si="29">+E349*F349</f>
        <v>287400</v>
      </c>
      <c r="H349" s="195">
        <f t="shared" si="28"/>
        <v>287400</v>
      </c>
      <c r="I349" s="151">
        <f t="shared" si="27"/>
        <v>0</v>
      </c>
      <c r="J349" s="163" t="s">
        <v>11</v>
      </c>
    </row>
    <row r="350" spans="1:10" s="5" customFormat="1">
      <c r="A350" s="137" t="s">
        <v>453</v>
      </c>
      <c r="B350" s="138" t="s">
        <v>330</v>
      </c>
      <c r="C350" s="143">
        <v>2011</v>
      </c>
      <c r="D350" s="242"/>
      <c r="E350" s="194">
        <v>1</v>
      </c>
      <c r="F350" s="145">
        <v>679000</v>
      </c>
      <c r="G350" s="146">
        <f>+E350*F350</f>
        <v>679000</v>
      </c>
      <c r="H350" s="195">
        <f t="shared" si="28"/>
        <v>679000</v>
      </c>
      <c r="I350" s="151">
        <f t="shared" si="27"/>
        <v>0</v>
      </c>
      <c r="J350" s="163" t="s">
        <v>11</v>
      </c>
    </row>
    <row r="351" spans="1:10" s="5" customFormat="1">
      <c r="A351" s="137" t="s">
        <v>454</v>
      </c>
      <c r="B351" s="138" t="s">
        <v>455</v>
      </c>
      <c r="C351" s="143">
        <v>2011</v>
      </c>
      <c r="D351" s="243"/>
      <c r="E351" s="194">
        <v>1</v>
      </c>
      <c r="F351" s="145">
        <v>779900</v>
      </c>
      <c r="G351" s="146">
        <f t="shared" si="29"/>
        <v>779900</v>
      </c>
      <c r="H351" s="195">
        <f t="shared" si="28"/>
        <v>779900</v>
      </c>
      <c r="I351" s="151">
        <f t="shared" si="27"/>
        <v>0</v>
      </c>
      <c r="J351" s="163" t="s">
        <v>11</v>
      </c>
    </row>
    <row r="352" spans="1:10" s="5" customFormat="1">
      <c r="A352" s="137" t="s">
        <v>456</v>
      </c>
      <c r="B352" s="138" t="s">
        <v>457</v>
      </c>
      <c r="C352" s="143">
        <v>2011</v>
      </c>
      <c r="D352" s="241" t="s">
        <v>390</v>
      </c>
      <c r="E352" s="194">
        <v>2</v>
      </c>
      <c r="F352" s="145">
        <v>1500000</v>
      </c>
      <c r="G352" s="146">
        <f t="shared" si="29"/>
        <v>3000000</v>
      </c>
      <c r="H352" s="195">
        <f t="shared" si="28"/>
        <v>3000000</v>
      </c>
      <c r="I352" s="151">
        <f t="shared" si="27"/>
        <v>0</v>
      </c>
      <c r="J352" s="163" t="s">
        <v>11</v>
      </c>
    </row>
    <row r="353" spans="1:10" s="5" customFormat="1">
      <c r="A353" s="137" t="s">
        <v>458</v>
      </c>
      <c r="B353" s="138" t="s">
        <v>459</v>
      </c>
      <c r="C353" s="143">
        <v>2011</v>
      </c>
      <c r="D353" s="242"/>
      <c r="E353" s="194">
        <v>2</v>
      </c>
      <c r="F353" s="145">
        <v>138400</v>
      </c>
      <c r="G353" s="146">
        <f t="shared" si="29"/>
        <v>276800</v>
      </c>
      <c r="H353" s="195">
        <f t="shared" si="28"/>
        <v>276800</v>
      </c>
      <c r="I353" s="151">
        <f t="shared" si="27"/>
        <v>0</v>
      </c>
      <c r="J353" s="163" t="s">
        <v>11</v>
      </c>
    </row>
    <row r="354" spans="1:10" s="5" customFormat="1">
      <c r="A354" s="137" t="s">
        <v>460</v>
      </c>
      <c r="B354" s="138" t="s">
        <v>461</v>
      </c>
      <c r="C354" s="143">
        <v>2011</v>
      </c>
      <c r="D354" s="242"/>
      <c r="E354" s="194">
        <v>1</v>
      </c>
      <c r="F354" s="145">
        <v>220000</v>
      </c>
      <c r="G354" s="146">
        <f t="shared" si="29"/>
        <v>220000</v>
      </c>
      <c r="H354" s="195">
        <f t="shared" si="28"/>
        <v>220000</v>
      </c>
      <c r="I354" s="151">
        <f t="shared" si="27"/>
        <v>0</v>
      </c>
      <c r="J354" s="163" t="s">
        <v>11</v>
      </c>
    </row>
    <row r="355" spans="1:10" s="5" customFormat="1">
      <c r="A355" s="137" t="s">
        <v>462</v>
      </c>
      <c r="B355" s="138" t="s">
        <v>463</v>
      </c>
      <c r="C355" s="143">
        <v>2011</v>
      </c>
      <c r="D355" s="243"/>
      <c r="E355" s="194">
        <v>4</v>
      </c>
      <c r="F355" s="145">
        <v>128500</v>
      </c>
      <c r="G355" s="146">
        <f t="shared" si="29"/>
        <v>514000</v>
      </c>
      <c r="H355" s="195">
        <f t="shared" si="28"/>
        <v>514000</v>
      </c>
      <c r="I355" s="151">
        <f t="shared" si="27"/>
        <v>0</v>
      </c>
      <c r="J355" s="163" t="s">
        <v>11</v>
      </c>
    </row>
    <row r="356" spans="1:10" s="5" customFormat="1" ht="15" customHeight="1">
      <c r="A356" s="137" t="s">
        <v>464</v>
      </c>
      <c r="B356" s="138" t="s">
        <v>465</v>
      </c>
      <c r="C356" s="143">
        <v>2011</v>
      </c>
      <c r="D356" s="244" t="s">
        <v>390</v>
      </c>
      <c r="E356" s="194">
        <v>20</v>
      </c>
      <c r="F356" s="145">
        <v>48400</v>
      </c>
      <c r="G356" s="146">
        <f t="shared" si="29"/>
        <v>968000</v>
      </c>
      <c r="H356" s="195">
        <f t="shared" si="28"/>
        <v>968000</v>
      </c>
      <c r="I356" s="151">
        <f t="shared" si="27"/>
        <v>0</v>
      </c>
      <c r="J356" s="163" t="s">
        <v>11</v>
      </c>
    </row>
    <row r="357" spans="1:10" s="5" customFormat="1">
      <c r="A357" s="137" t="s">
        <v>466</v>
      </c>
      <c r="B357" s="138" t="s">
        <v>467</v>
      </c>
      <c r="C357" s="143">
        <v>2011</v>
      </c>
      <c r="D357" s="244"/>
      <c r="E357" s="194">
        <v>3</v>
      </c>
      <c r="F357" s="145">
        <v>56000</v>
      </c>
      <c r="G357" s="146">
        <f t="shared" si="29"/>
        <v>168000</v>
      </c>
      <c r="H357" s="195">
        <f t="shared" si="28"/>
        <v>168000</v>
      </c>
      <c r="I357" s="151">
        <f t="shared" si="27"/>
        <v>0</v>
      </c>
      <c r="J357" s="163" t="s">
        <v>11</v>
      </c>
    </row>
    <row r="358" spans="1:10" s="5" customFormat="1">
      <c r="A358" s="137" t="s">
        <v>468</v>
      </c>
      <c r="B358" s="138" t="s">
        <v>469</v>
      </c>
      <c r="C358" s="143">
        <v>2011</v>
      </c>
      <c r="D358" s="244"/>
      <c r="E358" s="194">
        <v>7</v>
      </c>
      <c r="F358" s="145">
        <v>90300</v>
      </c>
      <c r="G358" s="146">
        <f t="shared" si="29"/>
        <v>632100</v>
      </c>
      <c r="H358" s="195">
        <f t="shared" si="28"/>
        <v>632100</v>
      </c>
      <c r="I358" s="151">
        <f t="shared" si="27"/>
        <v>0</v>
      </c>
      <c r="J358" s="163" t="s">
        <v>11</v>
      </c>
    </row>
    <row r="359" spans="1:10" s="5" customFormat="1">
      <c r="A359" s="137" t="s">
        <v>470</v>
      </c>
      <c r="B359" s="138" t="s">
        <v>471</v>
      </c>
      <c r="C359" s="143">
        <v>2011</v>
      </c>
      <c r="D359" s="244"/>
      <c r="E359" s="194">
        <v>12</v>
      </c>
      <c r="F359" s="145">
        <v>35000</v>
      </c>
      <c r="G359" s="146">
        <f t="shared" si="29"/>
        <v>420000</v>
      </c>
      <c r="H359" s="195">
        <f t="shared" si="28"/>
        <v>420000</v>
      </c>
      <c r="I359" s="151">
        <f t="shared" si="27"/>
        <v>0</v>
      </c>
      <c r="J359" s="163" t="s">
        <v>11</v>
      </c>
    </row>
    <row r="360" spans="1:10" s="5" customFormat="1">
      <c r="A360" s="140" t="s">
        <v>472</v>
      </c>
      <c r="B360" s="141" t="s">
        <v>471</v>
      </c>
      <c r="C360" s="147">
        <v>2011</v>
      </c>
      <c r="D360" s="241"/>
      <c r="E360" s="196">
        <v>20</v>
      </c>
      <c r="F360" s="149">
        <v>177190</v>
      </c>
      <c r="G360" s="150">
        <f t="shared" si="29"/>
        <v>3543800</v>
      </c>
      <c r="H360" s="197">
        <f t="shared" si="28"/>
        <v>3543800</v>
      </c>
      <c r="I360" s="193">
        <f t="shared" si="27"/>
        <v>0</v>
      </c>
      <c r="J360" s="163" t="s">
        <v>11</v>
      </c>
    </row>
    <row r="361" spans="1:10" s="198" customFormat="1" ht="12.75">
      <c r="A361" s="245" t="s">
        <v>194</v>
      </c>
      <c r="B361" s="246"/>
      <c r="C361" s="246"/>
      <c r="D361" s="247"/>
      <c r="E361" s="66">
        <f>SUM(E348:E360)</f>
        <v>75</v>
      </c>
      <c r="F361" s="66">
        <f t="shared" ref="F361:I361" si="30">SUM(F348:F360)</f>
        <v>5334490</v>
      </c>
      <c r="G361" s="66">
        <f t="shared" si="30"/>
        <v>12683400</v>
      </c>
      <c r="H361" s="66">
        <f t="shared" si="30"/>
        <v>12683400</v>
      </c>
      <c r="I361" s="66">
        <f t="shared" si="30"/>
        <v>0</v>
      </c>
      <c r="J361" s="155"/>
    </row>
  </sheetData>
  <mergeCells count="24">
    <mergeCell ref="D356:D360"/>
    <mergeCell ref="A361:D361"/>
    <mergeCell ref="A320:J320"/>
    <mergeCell ref="A347:D347"/>
    <mergeCell ref="A319:D319"/>
    <mergeCell ref="A262:J262"/>
    <mergeCell ref="A282:J282"/>
    <mergeCell ref="D348:D351"/>
    <mergeCell ref="D352:D355"/>
    <mergeCell ref="A178:D178"/>
    <mergeCell ref="A121:D121"/>
    <mergeCell ref="A308:J308"/>
    <mergeCell ref="A230:J230"/>
    <mergeCell ref="B207:F207"/>
    <mergeCell ref="A179:J179"/>
    <mergeCell ref="A261:D261"/>
    <mergeCell ref="A281:D281"/>
    <mergeCell ref="A297:D297"/>
    <mergeCell ref="A307:D307"/>
    <mergeCell ref="F1:J1"/>
    <mergeCell ref="F2:J2"/>
    <mergeCell ref="F3:J3"/>
    <mergeCell ref="A5:J5"/>
    <mergeCell ref="A3:E3"/>
  </mergeCells>
  <pageMargins left="0.25" right="0.25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F8" sqref="F8"/>
    </sheetView>
  </sheetViews>
  <sheetFormatPr defaultRowHeight="15"/>
  <cols>
    <col min="1" max="1" width="2.7109375" bestFit="1" customWidth="1"/>
    <col min="2" max="2" width="19.5703125" customWidth="1"/>
    <col min="3" max="3" width="13.5703125" customWidth="1"/>
    <col min="4" max="4" width="14" customWidth="1"/>
    <col min="5" max="5" width="11.140625" customWidth="1"/>
    <col min="6" max="6" width="10.7109375" customWidth="1"/>
    <col min="7" max="7" width="12.140625" customWidth="1"/>
    <col min="8" max="8" width="16.5703125" customWidth="1"/>
    <col min="9" max="9" width="12.42578125" customWidth="1"/>
    <col min="10" max="10" width="16.42578125" customWidth="1"/>
  </cols>
  <sheetData>
    <row r="1" spans="1:10">
      <c r="A1" s="21"/>
      <c r="B1" s="165"/>
      <c r="C1" s="5"/>
      <c r="D1" s="20"/>
      <c r="E1" s="5"/>
      <c r="F1" s="215" t="s">
        <v>444</v>
      </c>
      <c r="G1" s="215"/>
      <c r="H1" s="215"/>
      <c r="I1" s="215"/>
      <c r="J1" s="215"/>
    </row>
    <row r="2" spans="1:10">
      <c r="A2" s="21"/>
      <c r="B2" s="165"/>
      <c r="C2" s="5"/>
      <c r="D2" s="20"/>
      <c r="E2" s="5"/>
      <c r="F2" s="215" t="s">
        <v>445</v>
      </c>
      <c r="G2" s="215"/>
      <c r="H2" s="215"/>
      <c r="I2" s="215"/>
      <c r="J2" s="215"/>
    </row>
    <row r="3" spans="1:10">
      <c r="A3" s="211" t="s">
        <v>446</v>
      </c>
      <c r="B3" s="211"/>
      <c r="C3" s="211"/>
      <c r="D3" s="211"/>
      <c r="E3" s="211"/>
      <c r="F3" s="216" t="s">
        <v>443</v>
      </c>
      <c r="G3" s="216"/>
      <c r="H3" s="216"/>
      <c r="I3" s="216"/>
      <c r="J3" s="216"/>
    </row>
    <row r="4" spans="1:10" s="187" customFormat="1" ht="45">
      <c r="A4" s="133" t="s">
        <v>0</v>
      </c>
      <c r="B4" s="22" t="s">
        <v>22</v>
      </c>
      <c r="C4" s="133" t="s">
        <v>1</v>
      </c>
      <c r="D4" s="133" t="s">
        <v>23</v>
      </c>
      <c r="E4" s="133" t="s">
        <v>24</v>
      </c>
      <c r="F4" s="186" t="s">
        <v>25</v>
      </c>
      <c r="G4" s="186" t="s">
        <v>26</v>
      </c>
      <c r="H4" s="186" t="s">
        <v>10</v>
      </c>
      <c r="I4" s="186" t="s">
        <v>5</v>
      </c>
      <c r="J4" s="7" t="s">
        <v>248</v>
      </c>
    </row>
    <row r="5" spans="1:10" s="187" customFormat="1">
      <c r="A5" s="251" t="s">
        <v>442</v>
      </c>
      <c r="B5" s="252"/>
      <c r="C5" s="252"/>
      <c r="D5" s="252"/>
      <c r="E5" s="252"/>
      <c r="F5" s="252"/>
      <c r="G5" s="252"/>
      <c r="H5" s="252"/>
      <c r="I5" s="252"/>
      <c r="J5" s="253"/>
    </row>
    <row r="6" spans="1:10" s="187" customFormat="1" ht="30">
      <c r="A6" s="183">
        <v>1</v>
      </c>
      <c r="B6" s="188" t="s">
        <v>449</v>
      </c>
      <c r="C6" s="185">
        <v>2011</v>
      </c>
      <c r="D6" s="192" t="s">
        <v>253</v>
      </c>
      <c r="E6" s="132">
        <v>1</v>
      </c>
      <c r="F6" s="189">
        <v>1100000</v>
      </c>
      <c r="G6" s="189">
        <v>1100000</v>
      </c>
      <c r="H6" s="190">
        <v>0</v>
      </c>
      <c r="I6" s="191">
        <f>SUM(G6-H6)</f>
        <v>1100000</v>
      </c>
      <c r="J6" s="132" t="s">
        <v>441</v>
      </c>
    </row>
    <row r="7" spans="1:10" s="187" customFormat="1" ht="45">
      <c r="A7" s="184">
        <v>2</v>
      </c>
      <c r="B7" s="188" t="s">
        <v>440</v>
      </c>
      <c r="C7" s="185">
        <v>2011</v>
      </c>
      <c r="D7" s="192" t="s">
        <v>253</v>
      </c>
      <c r="E7" s="132">
        <v>1</v>
      </c>
      <c r="F7" s="189">
        <v>1100000</v>
      </c>
      <c r="G7" s="189">
        <v>1100000</v>
      </c>
      <c r="H7" s="190">
        <v>0</v>
      </c>
      <c r="I7" s="191">
        <f t="shared" ref="I7:I9" si="0">SUM(G7-H7)</f>
        <v>1100000</v>
      </c>
      <c r="J7" s="132" t="s">
        <v>441</v>
      </c>
    </row>
    <row r="8" spans="1:10" s="187" customFormat="1" ht="30">
      <c r="A8" s="184">
        <v>3</v>
      </c>
      <c r="B8" s="188" t="s">
        <v>447</v>
      </c>
      <c r="C8" s="185">
        <v>2011</v>
      </c>
      <c r="D8" s="192" t="s">
        <v>253</v>
      </c>
      <c r="E8" s="132">
        <v>1</v>
      </c>
      <c r="F8" s="189">
        <v>1150000</v>
      </c>
      <c r="G8" s="189">
        <v>1150000</v>
      </c>
      <c r="H8" s="190">
        <v>0</v>
      </c>
      <c r="I8" s="191">
        <f t="shared" si="0"/>
        <v>1150000</v>
      </c>
      <c r="J8" s="132" t="s">
        <v>441</v>
      </c>
    </row>
    <row r="9" spans="1:10" s="187" customFormat="1" ht="30">
      <c r="A9" s="184">
        <v>4</v>
      </c>
      <c r="B9" s="188" t="s">
        <v>448</v>
      </c>
      <c r="C9" s="185">
        <v>2011</v>
      </c>
      <c r="D9" s="192" t="s">
        <v>253</v>
      </c>
      <c r="E9" s="134">
        <v>1</v>
      </c>
      <c r="F9" s="189">
        <v>1090000</v>
      </c>
      <c r="G9" s="189">
        <v>1090000</v>
      </c>
      <c r="H9" s="190">
        <v>0</v>
      </c>
      <c r="I9" s="191">
        <f t="shared" si="0"/>
        <v>1090000</v>
      </c>
      <c r="J9" s="132" t="s">
        <v>441</v>
      </c>
    </row>
    <row r="10" spans="1:10" s="201" customFormat="1">
      <c r="A10" s="248" t="s">
        <v>474</v>
      </c>
      <c r="B10" s="249"/>
      <c r="C10" s="249"/>
      <c r="D10" s="250"/>
      <c r="E10" s="12">
        <f>SUM(E6:E9)</f>
        <v>4</v>
      </c>
      <c r="F10" s="12">
        <f t="shared" ref="F10:I10" si="1">SUM(F6:F9)</f>
        <v>4440000</v>
      </c>
      <c r="G10" s="12">
        <f t="shared" si="1"/>
        <v>4440000</v>
      </c>
      <c r="H10" s="12">
        <f t="shared" si="1"/>
        <v>0</v>
      </c>
      <c r="I10" s="12">
        <f t="shared" si="1"/>
        <v>4440000</v>
      </c>
      <c r="J10" s="12"/>
    </row>
  </sheetData>
  <mergeCells count="6">
    <mergeCell ref="A10:D10"/>
    <mergeCell ref="F1:J1"/>
    <mergeCell ref="F2:J2"/>
    <mergeCell ref="A3:E3"/>
    <mergeCell ref="F3:J3"/>
    <mergeCell ref="A5:J5"/>
  </mergeCells>
  <pageMargins left="0.25" right="0.25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хавсралт1</vt:lpstr>
      <vt:lpstr>хавсралт2</vt:lpstr>
      <vt:lpstr>хавсралт3</vt:lpstr>
      <vt:lpstr>хавсралт4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tovtog-4</cp:lastModifiedBy>
  <cp:lastPrinted>2020-01-29T03:11:42Z</cp:lastPrinted>
  <dcterms:created xsi:type="dcterms:W3CDTF">2017-05-05T03:19:23Z</dcterms:created>
  <dcterms:modified xsi:type="dcterms:W3CDTF">2020-01-29T03:12:54Z</dcterms:modified>
</cp:coreProperties>
</file>